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5375" activeTab="0"/>
  </bookViews>
  <sheets>
    <sheet name="PC 3M" sheetId="1" r:id="rId1"/>
    <sheet name="LH 3M" sheetId="2" r:id="rId2"/>
  </sheets>
  <definedNames>
    <definedName name="_xlnm.Print_Area" localSheetId="1">'LH 3M'!$B$1:$Q$63</definedName>
    <definedName name="_xlnm.Print_Area" localSheetId="0">'PC 3M'!$A$1:$P$63</definedName>
  </definedNames>
  <calcPr fullCalcOnLoad="1"/>
</workbook>
</file>

<file path=xl/sharedStrings.xml><?xml version="1.0" encoding="utf-8"?>
<sst xmlns="http://schemas.openxmlformats.org/spreadsheetml/2006/main" count="159" uniqueCount="86">
  <si>
    <t>Premiums earned (net)</t>
  </si>
  <si>
    <t>Operating profit</t>
  </si>
  <si>
    <t>Combined ratio</t>
  </si>
  <si>
    <t>Loss ratio</t>
  </si>
  <si>
    <t>Expense ratio</t>
  </si>
  <si>
    <t>€ mn</t>
  </si>
  <si>
    <t>%</t>
  </si>
  <si>
    <t>Italy</t>
  </si>
  <si>
    <t>Spain</t>
  </si>
  <si>
    <t>Netherlands</t>
  </si>
  <si>
    <t>Austria</t>
  </si>
  <si>
    <t>Portugal</t>
  </si>
  <si>
    <t>Greece</t>
  </si>
  <si>
    <t>Hungary</t>
  </si>
  <si>
    <t>Poland</t>
  </si>
  <si>
    <t>Romania</t>
  </si>
  <si>
    <t>Slovakia</t>
  </si>
  <si>
    <t>Czech Republic</t>
  </si>
  <si>
    <t>Bulgaria</t>
  </si>
  <si>
    <t>Croatia</t>
  </si>
  <si>
    <t>United States</t>
  </si>
  <si>
    <t>NAFTA</t>
  </si>
  <si>
    <t>Australia</t>
  </si>
  <si>
    <t>Other</t>
  </si>
  <si>
    <t>Asia-Pacific</t>
  </si>
  <si>
    <t>South America</t>
  </si>
  <si>
    <t>Credit Insurance</t>
  </si>
  <si>
    <t>Travel Insurance and Assistance Services</t>
  </si>
  <si>
    <t>Total</t>
  </si>
  <si>
    <t>Property-Casualty operations by geographic region</t>
  </si>
  <si>
    <t>Gross premiums written as stated</t>
  </si>
  <si>
    <r>
      <t xml:space="preserve">Gross premiums written internal </t>
    </r>
    <r>
      <rPr>
        <b/>
        <vertAlign val="superscript"/>
        <sz val="12"/>
        <color indexed="8"/>
        <rFont val="Arial"/>
        <family val="2"/>
      </rPr>
      <t>1)</t>
    </r>
  </si>
  <si>
    <t xml:space="preserve">Life/Health operations by geographic region </t>
  </si>
  <si>
    <t>Switzerland</t>
  </si>
  <si>
    <t>Luxembourg</t>
  </si>
  <si>
    <t>Russia</t>
  </si>
  <si>
    <t>New Europe</t>
  </si>
  <si>
    <t>South Korea</t>
  </si>
  <si>
    <t>Taiwan</t>
  </si>
  <si>
    <t>Indonesia</t>
  </si>
  <si>
    <t>Malaysia</t>
  </si>
  <si>
    <r>
      <t>Statutory premiums</t>
    </r>
    <r>
      <rPr>
        <b/>
        <vertAlign val="superscript"/>
        <sz val="12"/>
        <color indexed="8"/>
        <rFont val="Arial"/>
        <family val="2"/>
      </rPr>
      <t>1)</t>
    </r>
    <r>
      <rPr>
        <b/>
        <sz val="12"/>
        <color indexed="8"/>
        <rFont val="Arial"/>
        <family val="2"/>
      </rPr>
      <t xml:space="preserve"> 
as stated</t>
    </r>
  </si>
  <si>
    <r>
      <t>Statutory premiums</t>
    </r>
    <r>
      <rPr>
        <b/>
        <vertAlign val="superscript"/>
        <sz val="12"/>
        <color indexed="8"/>
        <rFont val="Arial"/>
        <family val="2"/>
      </rPr>
      <t xml:space="preserve">1) 
</t>
    </r>
    <r>
      <rPr>
        <b/>
        <sz val="12"/>
        <color indexed="8"/>
        <rFont val="Arial"/>
        <family val="2"/>
      </rPr>
      <t>internal</t>
    </r>
    <r>
      <rPr>
        <b/>
        <vertAlign val="superscript"/>
        <sz val="12"/>
        <color indexed="8"/>
        <rFont val="Arial"/>
        <family val="2"/>
      </rPr>
      <t>2)</t>
    </r>
  </si>
  <si>
    <t>German Speaking Countries</t>
  </si>
  <si>
    <t>Europe I incl. South America</t>
  </si>
  <si>
    <t>Africa</t>
  </si>
  <si>
    <t>Europe II incl. Africa</t>
  </si>
  <si>
    <t>Reinsurance PC</t>
  </si>
  <si>
    <t>Allianz Global Corporate &amp; Speciality</t>
  </si>
  <si>
    <t>AZ Insurance plc</t>
  </si>
  <si>
    <t xml:space="preserve">Ireland </t>
  </si>
  <si>
    <t>ART</t>
  </si>
  <si>
    <t>Anglo Broker Markets/ Global Lines</t>
  </si>
  <si>
    <t>Czech</t>
  </si>
  <si>
    <t>Asia-Pacific (excl. Australia)</t>
  </si>
  <si>
    <t>Middle East</t>
  </si>
  <si>
    <t>Growth Markets</t>
  </si>
  <si>
    <t>AZ Reinsurance LH</t>
  </si>
  <si>
    <r>
      <t>Turkey</t>
    </r>
    <r>
      <rPr>
        <vertAlign val="superscript"/>
        <sz val="12"/>
        <color indexed="8"/>
        <rFont val="Arial"/>
        <family val="2"/>
      </rPr>
      <t>4)</t>
    </r>
  </si>
  <si>
    <t xml:space="preserve">— </t>
  </si>
  <si>
    <t>—</t>
  </si>
  <si>
    <t xml:space="preserve">Germany Life </t>
  </si>
  <si>
    <r>
      <t xml:space="preserve">Germany Health </t>
    </r>
    <r>
      <rPr>
        <vertAlign val="superscript"/>
        <sz val="12"/>
        <color indexed="8"/>
        <rFont val="Arial"/>
        <family val="2"/>
      </rPr>
      <t>3)</t>
    </r>
  </si>
  <si>
    <t>Three months ended March 31</t>
  </si>
  <si>
    <t>Germany</t>
  </si>
  <si>
    <r>
      <t>Turkey</t>
    </r>
    <r>
      <rPr>
        <vertAlign val="superscript"/>
        <sz val="12"/>
        <color indexed="8"/>
        <rFont val="Arial"/>
        <family val="2"/>
      </rPr>
      <t>2)</t>
    </r>
  </si>
  <si>
    <t>France</t>
  </si>
  <si>
    <t>Belgium</t>
  </si>
  <si>
    <t>Mexico</t>
  </si>
  <si>
    <r>
      <t>Russia/CIS</t>
    </r>
    <r>
      <rPr>
        <vertAlign val="superscript"/>
        <sz val="12"/>
        <color indexed="8"/>
        <rFont val="Arial"/>
        <family val="2"/>
      </rPr>
      <t>4)</t>
    </r>
  </si>
  <si>
    <r>
      <t>New Europe</t>
    </r>
    <r>
      <rPr>
        <vertAlign val="superscript"/>
        <sz val="12"/>
        <color indexed="8"/>
        <rFont val="Arial"/>
        <family val="2"/>
      </rPr>
      <t>5)</t>
    </r>
  </si>
  <si>
    <r>
      <t>Consolidation</t>
    </r>
    <r>
      <rPr>
        <vertAlign val="superscript"/>
        <sz val="12"/>
        <color indexed="8"/>
        <rFont val="Arial"/>
        <family val="2"/>
      </rPr>
      <t>6)</t>
    </r>
  </si>
  <si>
    <t xml:space="preserve">1) Reflect gross premiums written on an internal basis (adjusted for foreign currency translation and (de-) consolidation effects). </t>
  </si>
  <si>
    <t>2) Effective July 21, 2008, Koç Allianz Sigorta AS was consolidated following the acquisition of approximately 47.1 % of the shares in Koç Allianz Sigorta AS by the Allianz Group, increasing our holding to approximately 84.2 %.</t>
  </si>
  <si>
    <t>3) Contains € 3 mn and € 5 mn for 1Q 2009 and 1Q 2008, respectively, from a former operating entity located in Luxembourg and also € 1 mn and € 1 mn for 1Q 2009 and 1Q 2008, respectively, from AGF UK.</t>
  </si>
  <si>
    <t>4) Contains operations in Kazakhstan and Ukraine.</t>
  </si>
  <si>
    <t>5) Contains income and expense items from a management holding.</t>
  </si>
  <si>
    <t>6) Represents elimination of transactions between Allianz Group companies in different geographic regions.</t>
  </si>
  <si>
    <t>Global Life</t>
  </si>
  <si>
    <r>
      <t>Consolidation</t>
    </r>
    <r>
      <rPr>
        <vertAlign val="superscript"/>
        <sz val="12"/>
        <color indexed="8"/>
        <rFont val="Arial"/>
        <family val="2"/>
      </rPr>
      <t>5)</t>
    </r>
  </si>
  <si>
    <t>Cost-income ratio</t>
  </si>
  <si>
    <r>
      <t>1)</t>
    </r>
    <r>
      <rPr>
        <sz val="12"/>
        <rFont val="Arial"/>
        <family val="2"/>
      </rPr>
      <t xml:space="preserve">  Statutory premiums are gross premiums written from sales of life insurance policies as well as gross receipts from sales of unit-linked and other investment-oriented products, in accordance with the statutory accounting practices applicable in the insurer’s home jurisdiction.</t>
    </r>
  </si>
  <si>
    <r>
      <t>3)</t>
    </r>
    <r>
      <rPr>
        <sz val="12"/>
        <rFont val="Arial"/>
        <family val="2"/>
      </rPr>
      <t xml:space="preserve">  Loss ratios were 79.5 % and 79.4 % for the three months ended March 31, 2009 and 2008, respectively.
</t>
    </r>
  </si>
  <si>
    <r>
      <t>4)</t>
    </r>
    <r>
      <rPr>
        <sz val="12"/>
        <rFont val="Arial"/>
        <family val="2"/>
      </rPr>
      <t xml:space="preserve"> Effective July 21, 2008, Koç Allianz Hayat ve Emeklilik AS was consolidated following the acquisition of approximately 51 % of the shares in Koç Allianz Hayat ve Emeklilik AS by the Allianz Group, increasing our holding to approximately 89 %.
</t>
    </r>
  </si>
  <si>
    <r>
      <t>5)</t>
    </r>
    <r>
      <rPr>
        <sz val="12"/>
        <rFont val="Arial"/>
        <family val="2"/>
      </rPr>
      <t xml:space="preserve">  Represents elimination of transactions between Allianz Group companies in different geographic regions.</t>
    </r>
  </si>
  <si>
    <r>
      <t>2)</t>
    </r>
    <r>
      <rPr>
        <sz val="12"/>
        <rFont val="Arial"/>
        <family val="2"/>
      </rPr>
      <t xml:space="preserve">  Reflect statutory premiums on an internal basis (adjusted for foreign currency translation and (de-) consolidation effects).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</si>
</sst>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#,##0_);\(&quot;EUR&quot;#,##0\)"/>
    <numFmt numFmtId="165" formatCode="&quot;EUR&quot;#,##0_);[Red]\(&quot;EUR&quot;#,##0\)"/>
    <numFmt numFmtId="166" formatCode="&quot;EUR&quot;#,##0.00_);\(&quot;EUR&quot;#,##0.00\)"/>
    <numFmt numFmtId="167" formatCode="&quot;EUR&quot;#,##0.00_);[Red]\(&quot;EUR&quot;#,##0.00\)"/>
    <numFmt numFmtId="168" formatCode="_(&quot;EUR&quot;* #,##0_);_(&quot;EUR&quot;* \(#,##0\);_(&quot;EUR&quot;* &quot;-&quot;_);_(@_)"/>
    <numFmt numFmtId="169" formatCode="_(* #,##0_);_(* \(#,##0\);_(* &quot;-&quot;_);_(@_)"/>
    <numFmt numFmtId="170" formatCode="_(&quot;EUR&quot;* #,##0.00_);_(&quot;EUR&quot;* \(#,##0.00\);_(&quot;EUR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_);\(0.0\)"/>
    <numFmt numFmtId="181" formatCode="#,##0.0\ _E_U_R;[Red]\-#,##0.0\ _E_U_R"/>
    <numFmt numFmtId="182" formatCode="0.0%"/>
    <numFmt numFmtId="183" formatCode="0.00_);\(0.00\)"/>
    <numFmt numFmtId="184" formatCode="0.000_);\(0.000\)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2"/>
      <color indexed="10"/>
      <name val="Arial"/>
      <family val="0"/>
    </font>
    <font>
      <sz val="12"/>
      <color indexed="8"/>
      <name val="Arial"/>
      <family val="0"/>
    </font>
    <font>
      <vertAlign val="superscript"/>
      <sz val="10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llianz Sans"/>
      <family val="3"/>
    </font>
    <font>
      <sz val="7.5"/>
      <name val="Allianz Sans"/>
      <family val="0"/>
    </font>
    <font>
      <b/>
      <sz val="14"/>
      <color indexed="1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vertAlign val="superscript"/>
      <sz val="12"/>
      <name val="Arial"/>
      <family val="2"/>
    </font>
    <font>
      <vertAlign val="super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medium"/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9" fillId="0" borderId="0" applyNumberFormat="0" applyProtection="0">
      <alignment horizontal="left" vertical="center" indent="1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3" fontId="1" fillId="0" borderId="0" xfId="0" applyNumberFormat="1" applyFont="1" applyFill="1" applyBorder="1" applyAlignment="1" quotePrefix="1">
      <alignment/>
    </xf>
    <xf numFmtId="3" fontId="2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37" fontId="6" fillId="2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37" fontId="4" fillId="2" borderId="1" xfId="0" applyNumberFormat="1" applyFont="1" applyFill="1" applyBorder="1" applyAlignment="1">
      <alignment horizontal="right" vertical="center" wrapText="1"/>
    </xf>
    <xf numFmtId="37" fontId="4" fillId="0" borderId="1" xfId="0" applyNumberFormat="1" applyFont="1" applyFill="1" applyBorder="1" applyAlignment="1">
      <alignment horizontal="right" vertical="center" wrapText="1"/>
    </xf>
    <xf numFmtId="180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37" fontId="6" fillId="2" borderId="2" xfId="0" applyNumberFormat="1" applyFont="1" applyFill="1" applyBorder="1" applyAlignment="1">
      <alignment horizontal="right" vertical="center" wrapText="1"/>
    </xf>
    <xf numFmtId="180" fontId="4" fillId="3" borderId="0" xfId="0" applyNumberFormat="1" applyFont="1" applyFill="1" applyBorder="1" applyAlignment="1">
      <alignment horizontal="right" vertical="center" wrapText="1"/>
    </xf>
    <xf numFmtId="180" fontId="6" fillId="3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37" fontId="4" fillId="2" borderId="1" xfId="0" applyNumberFormat="1" applyFont="1" applyFill="1" applyBorder="1" applyAlignment="1" quotePrefix="1">
      <alignment horizontal="right" vertical="center" wrapText="1"/>
    </xf>
    <xf numFmtId="180" fontId="4" fillId="3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37" fontId="6" fillId="2" borderId="3" xfId="0" applyNumberFormat="1" applyFont="1" applyFill="1" applyBorder="1" applyAlignment="1">
      <alignment horizontal="right" vertical="center" wrapText="1"/>
    </xf>
    <xf numFmtId="37" fontId="6" fillId="0" borderId="3" xfId="0" applyNumberFormat="1" applyFont="1" applyFill="1" applyBorder="1" applyAlignment="1">
      <alignment horizontal="right" vertical="center" wrapText="1"/>
    </xf>
    <xf numFmtId="180" fontId="6" fillId="2" borderId="3" xfId="0" applyNumberFormat="1" applyFont="1" applyFill="1" applyBorder="1" applyAlignment="1">
      <alignment horizontal="right" vertical="center" wrapText="1"/>
    </xf>
    <xf numFmtId="180" fontId="6" fillId="3" borderId="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1" fontId="6" fillId="2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37" fontId="4" fillId="2" borderId="5" xfId="0" applyNumberFormat="1" applyFont="1" applyFill="1" applyBorder="1" applyAlignment="1">
      <alignment horizontal="right" vertical="center"/>
    </xf>
    <xf numFmtId="37" fontId="4" fillId="0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80" fontId="4" fillId="2" borderId="5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7" fontId="6" fillId="2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right" vertical="center"/>
    </xf>
    <xf numFmtId="180" fontId="6" fillId="2" borderId="3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17" fillId="0" borderId="0" xfId="0" applyNumberFormat="1" applyFont="1" applyAlignment="1">
      <alignment vertical="top"/>
    </xf>
    <xf numFmtId="0" fontId="12" fillId="0" borderId="0" xfId="0" applyFont="1" applyBorder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8" fillId="0" borderId="0" xfId="18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Alignment="1">
      <alignment vertical="center" wrapText="1"/>
    </xf>
    <xf numFmtId="38" fontId="4" fillId="2" borderId="0" xfId="0" applyNumberFormat="1" applyFont="1" applyFill="1" applyBorder="1" applyAlignment="1">
      <alignment horizontal="right" vertical="center" wrapText="1"/>
    </xf>
    <xf numFmtId="37" fontId="4" fillId="0" borderId="0" xfId="0" applyNumberFormat="1" applyFont="1" applyFill="1" applyBorder="1" applyAlignment="1">
      <alignment horizontal="right" vertical="center" wrapText="1"/>
    </xf>
    <xf numFmtId="37" fontId="4" fillId="2" borderId="0" xfId="0" applyNumberFormat="1" applyFont="1" applyFill="1" applyBorder="1" applyAlignment="1">
      <alignment horizontal="right" vertical="center" wrapText="1"/>
    </xf>
    <xf numFmtId="180" fontId="4" fillId="2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1" fillId="0" borderId="1" xfId="0" applyFont="1" applyBorder="1" applyAlignment="1">
      <alignment vertical="center" wrapText="1"/>
    </xf>
    <xf numFmtId="38" fontId="4" fillId="2" borderId="1" xfId="0" applyNumberFormat="1" applyFont="1" applyFill="1" applyBorder="1" applyAlignment="1">
      <alignment horizontal="right" vertical="center" wrapText="1"/>
    </xf>
    <xf numFmtId="37" fontId="4" fillId="0" borderId="1" xfId="0" applyNumberFormat="1" applyFont="1" applyFill="1" applyBorder="1" applyAlignment="1">
      <alignment horizontal="right" vertical="center" wrapText="1"/>
    </xf>
    <xf numFmtId="37" fontId="4" fillId="2" borderId="1" xfId="0" applyNumberFormat="1" applyFont="1" applyFill="1" applyBorder="1" applyAlignment="1">
      <alignment horizontal="right" vertical="center" wrapText="1"/>
    </xf>
    <xf numFmtId="180" fontId="4" fillId="2" borderId="1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0" fillId="0" borderId="6" xfId="0" applyBorder="1" applyAlignment="1">
      <alignment vertical="center"/>
    </xf>
    <xf numFmtId="0" fontId="11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1" fontId="4" fillId="2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37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81" fontId="6" fillId="2" borderId="2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wrapText="1"/>
    </xf>
    <xf numFmtId="38" fontId="6" fillId="2" borderId="2" xfId="0" applyNumberFormat="1" applyFont="1" applyFill="1" applyBorder="1" applyAlignment="1">
      <alignment horizontal="right" vertical="center" wrapText="1"/>
    </xf>
    <xf numFmtId="37" fontId="6" fillId="0" borderId="2" xfId="0" applyNumberFormat="1" applyFont="1" applyFill="1" applyBorder="1" applyAlignment="1">
      <alignment horizontal="right" vertical="center" wrapText="1"/>
    </xf>
    <xf numFmtId="180" fontId="6" fillId="2" borderId="2" xfId="0" applyNumberFormat="1" applyFont="1" applyFill="1" applyBorder="1" applyAlignment="1">
      <alignment horizontal="right" vertical="center" wrapText="1"/>
    </xf>
    <xf numFmtId="180" fontId="6" fillId="0" borderId="2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18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38" fontId="6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APBEXchaTex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1562100</xdr:colOff>
      <xdr:row>1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28575</xdr:colOff>
      <xdr:row>26</xdr:row>
      <xdr:rowOff>209550</xdr:rowOff>
    </xdr:from>
    <xdr:ext cx="219075" cy="219075"/>
    <xdr:sp>
      <xdr:nvSpPr>
        <xdr:cNvPr id="2" name="TextBox 6"/>
        <xdr:cNvSpPr txBox="1">
          <a:spLocks noChangeArrowheads="1"/>
        </xdr:cNvSpPr>
      </xdr:nvSpPr>
      <xdr:spPr>
        <a:xfrm>
          <a:off x="11344275" y="6581775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  <xdr:oneCellAnchor>
    <xdr:from>
      <xdr:col>9</xdr:col>
      <xdr:colOff>1038225</xdr:colOff>
      <xdr:row>26</xdr:row>
      <xdr:rowOff>209550</xdr:rowOff>
    </xdr:from>
    <xdr:ext cx="209550" cy="219075"/>
    <xdr:sp>
      <xdr:nvSpPr>
        <xdr:cNvPr id="3" name="TextBox 7"/>
        <xdr:cNvSpPr txBox="1">
          <a:spLocks noChangeArrowheads="1"/>
        </xdr:cNvSpPr>
      </xdr:nvSpPr>
      <xdr:spPr>
        <a:xfrm>
          <a:off x="12353925" y="658177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oneCellAnchor>
  <xdr:oneCellAnchor>
    <xdr:from>
      <xdr:col>10</xdr:col>
      <xdr:colOff>0</xdr:colOff>
      <xdr:row>26</xdr:row>
      <xdr:rowOff>209550</xdr:rowOff>
    </xdr:from>
    <xdr:ext cx="219075" cy="219075"/>
    <xdr:sp>
      <xdr:nvSpPr>
        <xdr:cNvPr id="4" name="TextBox 8"/>
        <xdr:cNvSpPr txBox="1">
          <a:spLocks noChangeArrowheads="1"/>
        </xdr:cNvSpPr>
      </xdr:nvSpPr>
      <xdr:spPr>
        <a:xfrm>
          <a:off x="12372975" y="6581775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showGridLines="0" tabSelected="1" zoomScale="70" zoomScaleNormal="70" workbookViewId="0" topLeftCell="A1">
      <selection activeCell="B60" sqref="B60"/>
    </sheetView>
  </sheetViews>
  <sheetFormatPr defaultColWidth="11.421875" defaultRowHeight="12.75"/>
  <cols>
    <col min="1" max="1" width="2.00390625" style="0" customWidth="1"/>
    <col min="2" max="2" width="56.7109375" style="0" customWidth="1"/>
    <col min="3" max="17" width="15.8515625" style="0" customWidth="1"/>
  </cols>
  <sheetData>
    <row r="1" spans="1:64" s="8" customFormat="1" ht="30" customHeight="1">
      <c r="A1" s="1"/>
      <c r="B1" s="1"/>
      <c r="C1" s="2"/>
      <c r="D1" s="2"/>
      <c r="E1" s="2"/>
      <c r="F1" s="2"/>
      <c r="G1" s="2"/>
      <c r="H1" s="1"/>
      <c r="I1" s="2"/>
      <c r="J1" s="1"/>
      <c r="K1" s="2"/>
      <c r="L1" s="1"/>
      <c r="M1" s="2"/>
      <c r="N1" s="1"/>
      <c r="O1" s="2"/>
      <c r="P1" s="3"/>
      <c r="Q1" s="3"/>
      <c r="R1" s="2"/>
      <c r="S1" s="4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BC1" s="6"/>
      <c r="BD1" s="6"/>
      <c r="BL1" s="9"/>
    </row>
    <row r="2" spans="1:64" s="8" customFormat="1" ht="19.5" customHeight="1">
      <c r="A2" s="1"/>
      <c r="B2" s="1"/>
      <c r="C2" s="2"/>
      <c r="D2" s="2"/>
      <c r="E2" s="2"/>
      <c r="F2" s="2"/>
      <c r="G2" s="2"/>
      <c r="H2" s="1"/>
      <c r="I2" s="2"/>
      <c r="J2" s="1"/>
      <c r="K2" s="2"/>
      <c r="L2" s="1"/>
      <c r="M2" s="2"/>
      <c r="N2" s="1"/>
      <c r="O2" s="2"/>
      <c r="P2" s="3"/>
      <c r="Q2" s="3"/>
      <c r="R2" s="2"/>
      <c r="S2" s="4"/>
      <c r="T2" s="5"/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BC2" s="6"/>
      <c r="BD2" s="6"/>
      <c r="BL2" s="9"/>
    </row>
    <row r="3" spans="2:64" s="10" customFormat="1" ht="19.5" customHeight="1">
      <c r="B3" s="11" t="s">
        <v>29</v>
      </c>
      <c r="C3" s="11"/>
      <c r="D3" s="11"/>
      <c r="E3" s="11"/>
      <c r="F3" s="11"/>
      <c r="G3" s="11"/>
      <c r="H3" s="12"/>
      <c r="I3" s="11"/>
      <c r="J3" s="12"/>
      <c r="K3" s="11"/>
      <c r="L3" s="12"/>
      <c r="M3" s="11"/>
      <c r="N3" s="12"/>
      <c r="O3" s="11"/>
      <c r="P3" s="12"/>
      <c r="Q3" s="12"/>
      <c r="R3" s="11"/>
      <c r="S3" s="13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BC3" s="15"/>
      <c r="BD3" s="15"/>
      <c r="BL3" s="16"/>
    </row>
    <row r="4" ht="15.75">
      <c r="B4" s="15" t="s">
        <v>63</v>
      </c>
    </row>
    <row r="5" spans="15:16" ht="13.5" thickBot="1">
      <c r="O5" s="94"/>
      <c r="P5" s="94"/>
    </row>
    <row r="6" spans="3:17" ht="39.75" customHeight="1">
      <c r="C6" s="134" t="s">
        <v>30</v>
      </c>
      <c r="D6" s="134"/>
      <c r="E6" s="134" t="s">
        <v>31</v>
      </c>
      <c r="F6" s="134"/>
      <c r="G6" s="134" t="s">
        <v>0</v>
      </c>
      <c r="H6" s="134"/>
      <c r="I6" s="134" t="s">
        <v>1</v>
      </c>
      <c r="J6" s="134"/>
      <c r="K6" s="134" t="s">
        <v>2</v>
      </c>
      <c r="L6" s="134"/>
      <c r="M6" s="134" t="s">
        <v>3</v>
      </c>
      <c r="N6" s="134"/>
      <c r="O6" s="133" t="s">
        <v>4</v>
      </c>
      <c r="P6" s="133"/>
      <c r="Q6" s="92"/>
    </row>
    <row r="7" spans="3:17" ht="16.5" thickBot="1">
      <c r="C7" s="135" t="s">
        <v>5</v>
      </c>
      <c r="D7" s="135"/>
      <c r="E7" s="135" t="s">
        <v>5</v>
      </c>
      <c r="F7" s="135"/>
      <c r="G7" s="135" t="s">
        <v>5</v>
      </c>
      <c r="H7" s="135"/>
      <c r="I7" s="135" t="s">
        <v>5</v>
      </c>
      <c r="J7" s="135"/>
      <c r="K7" s="135" t="s">
        <v>6</v>
      </c>
      <c r="L7" s="135"/>
      <c r="M7" s="135" t="s">
        <v>6</v>
      </c>
      <c r="N7" s="135"/>
      <c r="O7" s="135" t="s">
        <v>6</v>
      </c>
      <c r="P7" s="135"/>
      <c r="Q7" s="93"/>
    </row>
    <row r="8" spans="2:27" s="39" customFormat="1" ht="15.75" thickBot="1">
      <c r="B8" s="40"/>
      <c r="C8" s="38">
        <v>2009</v>
      </c>
      <c r="D8" s="41">
        <v>2008</v>
      </c>
      <c r="E8" s="38">
        <v>2009</v>
      </c>
      <c r="F8" s="41">
        <v>2008</v>
      </c>
      <c r="G8" s="38">
        <v>2009</v>
      </c>
      <c r="H8" s="41">
        <v>2008</v>
      </c>
      <c r="I8" s="38">
        <v>2009</v>
      </c>
      <c r="J8" s="41">
        <v>2008</v>
      </c>
      <c r="K8" s="38">
        <v>2009</v>
      </c>
      <c r="L8" s="41">
        <v>2008</v>
      </c>
      <c r="M8" s="38">
        <v>2009</v>
      </c>
      <c r="N8" s="41">
        <v>2008</v>
      </c>
      <c r="O8" s="38">
        <v>2009</v>
      </c>
      <c r="P8" s="41">
        <v>2008</v>
      </c>
      <c r="Q8" s="49"/>
      <c r="U8" s="37"/>
      <c r="V8" s="37"/>
      <c r="W8" s="37"/>
      <c r="X8" s="37"/>
      <c r="Y8" s="37"/>
      <c r="Z8" s="37"/>
      <c r="AA8" s="37"/>
    </row>
    <row r="9" spans="2:27" s="48" customFormat="1" ht="19.5" customHeight="1">
      <c r="B9" s="84" t="s">
        <v>64</v>
      </c>
      <c r="C9" s="85">
        <v>4034</v>
      </c>
      <c r="D9" s="86">
        <v>4085</v>
      </c>
      <c r="E9" s="85">
        <v>4034</v>
      </c>
      <c r="F9" s="86">
        <v>4085</v>
      </c>
      <c r="G9" s="87">
        <v>1778</v>
      </c>
      <c r="H9" s="86">
        <v>1789</v>
      </c>
      <c r="I9" s="87">
        <v>278</v>
      </c>
      <c r="J9" s="86">
        <v>466</v>
      </c>
      <c r="K9" s="88">
        <v>94.5</v>
      </c>
      <c r="L9" s="89">
        <v>97</v>
      </c>
      <c r="M9" s="88">
        <v>67</v>
      </c>
      <c r="N9" s="89">
        <v>73.3</v>
      </c>
      <c r="O9" s="88">
        <v>27.5</v>
      </c>
      <c r="P9" s="89">
        <v>23.7</v>
      </c>
      <c r="Q9" s="89"/>
      <c r="U9" s="90"/>
      <c r="V9" s="90"/>
      <c r="W9" s="90"/>
      <c r="X9" s="90"/>
      <c r="Y9" s="91"/>
      <c r="Z9" s="91"/>
      <c r="AA9" s="91"/>
    </row>
    <row r="10" spans="2:27" s="48" customFormat="1" ht="19.5" customHeight="1">
      <c r="B10" s="84" t="s">
        <v>33</v>
      </c>
      <c r="C10" s="85">
        <v>833</v>
      </c>
      <c r="D10" s="86">
        <v>775</v>
      </c>
      <c r="E10" s="85">
        <v>779</v>
      </c>
      <c r="F10" s="86">
        <v>772</v>
      </c>
      <c r="G10" s="87">
        <v>340</v>
      </c>
      <c r="H10" s="86">
        <v>309</v>
      </c>
      <c r="I10" s="87">
        <v>46</v>
      </c>
      <c r="J10" s="86">
        <v>50</v>
      </c>
      <c r="K10" s="88">
        <v>93.5</v>
      </c>
      <c r="L10" s="89">
        <v>90.8</v>
      </c>
      <c r="M10" s="88">
        <v>72.4</v>
      </c>
      <c r="N10" s="89">
        <v>68</v>
      </c>
      <c r="O10" s="88">
        <v>21.1</v>
      </c>
      <c r="P10" s="89">
        <v>22.8</v>
      </c>
      <c r="Q10" s="89"/>
      <c r="U10" s="90"/>
      <c r="V10" s="90"/>
      <c r="W10" s="90"/>
      <c r="X10" s="90"/>
      <c r="Y10" s="91"/>
      <c r="Z10" s="91"/>
      <c r="AA10" s="91"/>
    </row>
    <row r="11" spans="2:27" s="48" customFormat="1" ht="19.5" customHeight="1">
      <c r="B11" s="95" t="s">
        <v>10</v>
      </c>
      <c r="C11" s="96">
        <v>339</v>
      </c>
      <c r="D11" s="97">
        <v>342</v>
      </c>
      <c r="E11" s="96">
        <v>337</v>
      </c>
      <c r="F11" s="97">
        <v>342</v>
      </c>
      <c r="G11" s="98">
        <v>181</v>
      </c>
      <c r="H11" s="97">
        <v>182</v>
      </c>
      <c r="I11" s="98">
        <v>18</v>
      </c>
      <c r="J11" s="97">
        <v>18</v>
      </c>
      <c r="K11" s="99">
        <v>95.3</v>
      </c>
      <c r="L11" s="100">
        <v>97.1</v>
      </c>
      <c r="M11" s="99">
        <v>69.6</v>
      </c>
      <c r="N11" s="100">
        <v>74.1</v>
      </c>
      <c r="O11" s="99">
        <v>25.7</v>
      </c>
      <c r="P11" s="100">
        <v>23</v>
      </c>
      <c r="Q11" s="89"/>
      <c r="U11" s="90"/>
      <c r="V11" s="90"/>
      <c r="W11" s="90"/>
      <c r="X11" s="90"/>
      <c r="Y11" s="91"/>
      <c r="Z11" s="91"/>
      <c r="AA11" s="91"/>
    </row>
    <row r="12" spans="2:27" s="48" customFormat="1" ht="19.5" customHeight="1">
      <c r="B12" s="24" t="s">
        <v>43</v>
      </c>
      <c r="C12" s="120">
        <f>C11+C10+C9</f>
        <v>5206</v>
      </c>
      <c r="D12" s="121">
        <f aca="true" t="shared" si="0" ref="D12:J12">D11+D10+D9</f>
        <v>5202</v>
      </c>
      <c r="E12" s="120">
        <f t="shared" si="0"/>
        <v>5150</v>
      </c>
      <c r="F12" s="121">
        <f t="shared" si="0"/>
        <v>5199</v>
      </c>
      <c r="G12" s="25">
        <f t="shared" si="0"/>
        <v>2299</v>
      </c>
      <c r="H12" s="121">
        <f t="shared" si="0"/>
        <v>2280</v>
      </c>
      <c r="I12" s="25">
        <f t="shared" si="0"/>
        <v>342</v>
      </c>
      <c r="J12" s="121">
        <f t="shared" si="0"/>
        <v>534</v>
      </c>
      <c r="K12" s="122">
        <v>94.4</v>
      </c>
      <c r="L12" s="123">
        <v>96.1</v>
      </c>
      <c r="M12" s="122">
        <v>67.9</v>
      </c>
      <c r="N12" s="123">
        <v>72.6</v>
      </c>
      <c r="O12" s="122">
        <v>26.5</v>
      </c>
      <c r="P12" s="123">
        <v>23.5</v>
      </c>
      <c r="Q12" s="89"/>
      <c r="U12" s="90"/>
      <c r="V12" s="90"/>
      <c r="W12" s="90"/>
      <c r="X12" s="90"/>
      <c r="Y12" s="91"/>
      <c r="Z12" s="91"/>
      <c r="AA12" s="91"/>
    </row>
    <row r="13" spans="2:27" s="48" customFormat="1" ht="9.75" customHeight="1">
      <c r="B13" s="84"/>
      <c r="C13" s="85"/>
      <c r="D13" s="86"/>
      <c r="E13" s="85"/>
      <c r="F13" s="86"/>
      <c r="G13" s="87"/>
      <c r="H13" s="86"/>
      <c r="I13" s="87"/>
      <c r="J13" s="86"/>
      <c r="K13" s="88"/>
      <c r="L13" s="89"/>
      <c r="M13" s="88"/>
      <c r="N13" s="89"/>
      <c r="O13" s="88"/>
      <c r="P13" s="89"/>
      <c r="Q13" s="89"/>
      <c r="U13" s="90"/>
      <c r="V13" s="90"/>
      <c r="W13" s="90"/>
      <c r="X13" s="90"/>
      <c r="Y13" s="91"/>
      <c r="Z13" s="91"/>
      <c r="AA13" s="91"/>
    </row>
    <row r="14" spans="2:27" s="48" customFormat="1" ht="19.5" customHeight="1">
      <c r="B14" s="84" t="s">
        <v>7</v>
      </c>
      <c r="C14" s="85">
        <v>1003</v>
      </c>
      <c r="D14" s="86">
        <v>1173</v>
      </c>
      <c r="E14" s="85">
        <v>1003</v>
      </c>
      <c r="F14" s="86">
        <v>1165</v>
      </c>
      <c r="G14" s="87">
        <v>1063</v>
      </c>
      <c r="H14" s="86">
        <v>1156</v>
      </c>
      <c r="I14" s="87">
        <v>111</v>
      </c>
      <c r="J14" s="86">
        <v>166</v>
      </c>
      <c r="K14" s="88">
        <v>98.9</v>
      </c>
      <c r="L14" s="89">
        <v>93.1</v>
      </c>
      <c r="M14" s="88">
        <v>75.8</v>
      </c>
      <c r="N14" s="89">
        <v>69.7</v>
      </c>
      <c r="O14" s="88">
        <v>23.1</v>
      </c>
      <c r="P14" s="89">
        <v>23.4</v>
      </c>
      <c r="Q14" s="89"/>
      <c r="U14" s="90"/>
      <c r="V14" s="90"/>
      <c r="W14" s="90"/>
      <c r="X14" s="90"/>
      <c r="Y14" s="91"/>
      <c r="Z14" s="91"/>
      <c r="AA14" s="91"/>
    </row>
    <row r="15" spans="2:27" s="48" customFormat="1" ht="19.5" customHeight="1">
      <c r="B15" s="84" t="s">
        <v>8</v>
      </c>
      <c r="C15" s="85">
        <v>658</v>
      </c>
      <c r="D15" s="86">
        <v>694</v>
      </c>
      <c r="E15" s="85">
        <v>658</v>
      </c>
      <c r="F15" s="86">
        <v>694</v>
      </c>
      <c r="G15" s="87">
        <v>453</v>
      </c>
      <c r="H15" s="86">
        <v>462</v>
      </c>
      <c r="I15" s="87">
        <v>76</v>
      </c>
      <c r="J15" s="86">
        <v>76</v>
      </c>
      <c r="K15" s="88">
        <v>89.5</v>
      </c>
      <c r="L15" s="89">
        <v>89</v>
      </c>
      <c r="M15" s="88">
        <v>70</v>
      </c>
      <c r="N15" s="89">
        <v>70</v>
      </c>
      <c r="O15" s="88">
        <v>19.5</v>
      </c>
      <c r="P15" s="89">
        <v>19</v>
      </c>
      <c r="Q15" s="89"/>
      <c r="U15" s="90"/>
      <c r="V15" s="90"/>
      <c r="W15" s="90"/>
      <c r="X15" s="90"/>
      <c r="Y15" s="91"/>
      <c r="Z15" s="91"/>
      <c r="AA15" s="91"/>
    </row>
    <row r="16" spans="2:27" s="48" customFormat="1" ht="19.5" customHeight="1">
      <c r="B16" s="84" t="s">
        <v>25</v>
      </c>
      <c r="C16" s="85">
        <v>258</v>
      </c>
      <c r="D16" s="86">
        <v>237</v>
      </c>
      <c r="E16" s="85">
        <v>291</v>
      </c>
      <c r="F16" s="86">
        <v>237</v>
      </c>
      <c r="G16" s="87">
        <v>183</v>
      </c>
      <c r="H16" s="86">
        <v>181</v>
      </c>
      <c r="I16" s="87">
        <v>17</v>
      </c>
      <c r="J16" s="86">
        <v>17</v>
      </c>
      <c r="K16" s="88">
        <v>100.3</v>
      </c>
      <c r="L16" s="89">
        <v>98.3</v>
      </c>
      <c r="M16" s="88">
        <v>68</v>
      </c>
      <c r="N16" s="89">
        <v>63.4</v>
      </c>
      <c r="O16" s="88">
        <v>32.3</v>
      </c>
      <c r="P16" s="89">
        <v>34.9</v>
      </c>
      <c r="Q16" s="89"/>
      <c r="U16" s="90"/>
      <c r="V16" s="90"/>
      <c r="W16" s="90"/>
      <c r="X16" s="90"/>
      <c r="Y16" s="91"/>
      <c r="Z16" s="91"/>
      <c r="AA16" s="91"/>
    </row>
    <row r="17" spans="2:27" s="48" customFormat="1" ht="19.5" customHeight="1">
      <c r="B17" s="84" t="s">
        <v>11</v>
      </c>
      <c r="C17" s="85">
        <v>81</v>
      </c>
      <c r="D17" s="86">
        <v>87</v>
      </c>
      <c r="E17" s="85">
        <v>81</v>
      </c>
      <c r="F17" s="86">
        <v>87</v>
      </c>
      <c r="G17" s="87">
        <v>60</v>
      </c>
      <c r="H17" s="86">
        <v>61</v>
      </c>
      <c r="I17" s="87">
        <v>10</v>
      </c>
      <c r="J17" s="86">
        <v>10</v>
      </c>
      <c r="K17" s="88">
        <v>90.8</v>
      </c>
      <c r="L17" s="89">
        <v>89.8</v>
      </c>
      <c r="M17" s="88">
        <v>65</v>
      </c>
      <c r="N17" s="89">
        <v>63.8</v>
      </c>
      <c r="O17" s="88">
        <v>25.8</v>
      </c>
      <c r="P17" s="89">
        <v>26</v>
      </c>
      <c r="Q17" s="89"/>
      <c r="U17" s="90"/>
      <c r="V17" s="90"/>
      <c r="W17" s="90"/>
      <c r="X17" s="90"/>
      <c r="Y17" s="91"/>
      <c r="Z17" s="91"/>
      <c r="AA17" s="91"/>
    </row>
    <row r="18" spans="2:27" s="48" customFormat="1" ht="19.5" customHeight="1">
      <c r="B18" s="84" t="s">
        <v>65</v>
      </c>
      <c r="C18" s="85">
        <v>124</v>
      </c>
      <c r="D18" s="86" t="s">
        <v>59</v>
      </c>
      <c r="E18" s="87" t="s">
        <v>59</v>
      </c>
      <c r="F18" s="86" t="s">
        <v>60</v>
      </c>
      <c r="G18" s="87">
        <v>63</v>
      </c>
      <c r="H18" s="86" t="s">
        <v>59</v>
      </c>
      <c r="I18" s="87">
        <v>1</v>
      </c>
      <c r="J18" s="86" t="s">
        <v>59</v>
      </c>
      <c r="K18" s="88">
        <v>113.5</v>
      </c>
      <c r="L18" s="89" t="s">
        <v>59</v>
      </c>
      <c r="M18" s="88">
        <v>87.3</v>
      </c>
      <c r="N18" s="89" t="s">
        <v>59</v>
      </c>
      <c r="O18" s="88">
        <v>26.2</v>
      </c>
      <c r="P18" s="89" t="s">
        <v>59</v>
      </c>
      <c r="Q18" s="89"/>
      <c r="U18" s="90"/>
      <c r="V18" s="90"/>
      <c r="W18" s="90"/>
      <c r="X18" s="90"/>
      <c r="Y18" s="91"/>
      <c r="Z18" s="91"/>
      <c r="AA18" s="91"/>
    </row>
    <row r="19" spans="2:27" s="48" customFormat="1" ht="19.5" customHeight="1">
      <c r="B19" s="84" t="s">
        <v>12</v>
      </c>
      <c r="C19" s="85">
        <v>23</v>
      </c>
      <c r="D19" s="86">
        <v>22</v>
      </c>
      <c r="E19" s="85">
        <v>23</v>
      </c>
      <c r="F19" s="86">
        <v>22</v>
      </c>
      <c r="G19" s="87">
        <v>12</v>
      </c>
      <c r="H19" s="86">
        <v>13</v>
      </c>
      <c r="I19" s="87">
        <v>3</v>
      </c>
      <c r="J19" s="86">
        <v>3</v>
      </c>
      <c r="K19" s="88">
        <v>84.9</v>
      </c>
      <c r="L19" s="89">
        <v>85.5</v>
      </c>
      <c r="M19" s="88">
        <v>57.6</v>
      </c>
      <c r="N19" s="89">
        <v>56.1</v>
      </c>
      <c r="O19" s="88">
        <v>27.3</v>
      </c>
      <c r="P19" s="89">
        <v>29.4</v>
      </c>
      <c r="Q19" s="89"/>
      <c r="U19" s="90"/>
      <c r="V19" s="90"/>
      <c r="W19" s="90"/>
      <c r="X19" s="90"/>
      <c r="Y19" s="91"/>
      <c r="Z19" s="91"/>
      <c r="AA19" s="91"/>
    </row>
    <row r="20" spans="2:27" s="23" customFormat="1" ht="19.5" customHeight="1">
      <c r="B20" s="24" t="s">
        <v>44</v>
      </c>
      <c r="C20" s="120">
        <f>C19+C18+C17+C16+C15+C14</f>
        <v>2147</v>
      </c>
      <c r="D20" s="121">
        <f>D19+D17+D16+D15+D14</f>
        <v>2213</v>
      </c>
      <c r="E20" s="25">
        <f>E19+E17+E16+E15+E14</f>
        <v>2056</v>
      </c>
      <c r="F20" s="121">
        <f>F19+F17+F16+F15+F14</f>
        <v>2205</v>
      </c>
      <c r="G20" s="120">
        <f>G19+G18+G17+G16+G15+G14</f>
        <v>1834</v>
      </c>
      <c r="H20" s="121">
        <f>H19+H17+H16+H15+H14</f>
        <v>1873</v>
      </c>
      <c r="I20" s="120">
        <f>I19+I18+I17+I16+I15+I14</f>
        <v>218</v>
      </c>
      <c r="J20" s="121">
        <f>J19+J17+J16+J15+J14</f>
        <v>272</v>
      </c>
      <c r="K20" s="122">
        <v>96.8</v>
      </c>
      <c r="L20" s="123">
        <v>92.4</v>
      </c>
      <c r="M20" s="122">
        <v>73.5</v>
      </c>
      <c r="N20" s="123">
        <v>68.9</v>
      </c>
      <c r="O20" s="122">
        <v>23.3</v>
      </c>
      <c r="P20" s="123">
        <v>23.5</v>
      </c>
      <c r="Q20" s="124"/>
      <c r="U20" s="125"/>
      <c r="V20" s="125"/>
      <c r="W20" s="125"/>
      <c r="X20" s="125"/>
      <c r="Y20" s="126"/>
      <c r="Z20" s="126"/>
      <c r="AA20" s="126"/>
    </row>
    <row r="21" spans="2:27" s="48" customFormat="1" ht="9.75" customHeight="1">
      <c r="B21" s="84"/>
      <c r="C21" s="85"/>
      <c r="D21" s="86"/>
      <c r="E21" s="85"/>
      <c r="F21" s="86"/>
      <c r="G21" s="87"/>
      <c r="H21" s="86"/>
      <c r="I21" s="87"/>
      <c r="J21" s="86"/>
      <c r="K21" s="88"/>
      <c r="L21" s="89"/>
      <c r="M21" s="88"/>
      <c r="N21" s="89"/>
      <c r="O21" s="88"/>
      <c r="P21" s="89"/>
      <c r="Q21" s="89"/>
      <c r="U21" s="90"/>
      <c r="V21" s="90"/>
      <c r="W21" s="90"/>
      <c r="X21" s="90"/>
      <c r="Y21" s="91"/>
      <c r="Z21" s="91"/>
      <c r="AA21" s="91"/>
    </row>
    <row r="22" spans="2:27" s="48" customFormat="1" ht="19.5" customHeight="1">
      <c r="B22" s="84" t="s">
        <v>66</v>
      </c>
      <c r="C22" s="85">
        <v>1407</v>
      </c>
      <c r="D22" s="86">
        <v>1394</v>
      </c>
      <c r="E22" s="85">
        <v>1407</v>
      </c>
      <c r="F22" s="86">
        <v>1394</v>
      </c>
      <c r="G22" s="87">
        <v>802</v>
      </c>
      <c r="H22" s="86">
        <v>830</v>
      </c>
      <c r="I22" s="87">
        <v>-55</v>
      </c>
      <c r="J22" s="86">
        <v>59</v>
      </c>
      <c r="K22" s="88">
        <v>112</v>
      </c>
      <c r="L22" s="89">
        <v>99.4</v>
      </c>
      <c r="M22" s="88">
        <v>85.8</v>
      </c>
      <c r="N22" s="89">
        <v>72.3</v>
      </c>
      <c r="O22" s="88">
        <v>26.2</v>
      </c>
      <c r="P22" s="89">
        <v>27.1</v>
      </c>
      <c r="Q22" s="89"/>
      <c r="U22" s="90"/>
      <c r="V22" s="90"/>
      <c r="W22" s="90"/>
      <c r="X22" s="90"/>
      <c r="Y22" s="91"/>
      <c r="Z22" s="91"/>
      <c r="AA22" s="91"/>
    </row>
    <row r="23" spans="2:27" s="48" customFormat="1" ht="19.5" customHeight="1">
      <c r="B23" s="84" t="s">
        <v>26</v>
      </c>
      <c r="C23" s="85">
        <v>531</v>
      </c>
      <c r="D23" s="86">
        <v>532</v>
      </c>
      <c r="E23" s="85">
        <v>531</v>
      </c>
      <c r="F23" s="86">
        <v>532</v>
      </c>
      <c r="G23" s="87">
        <v>310</v>
      </c>
      <c r="H23" s="86">
        <v>343</v>
      </c>
      <c r="I23" s="87">
        <v>8</v>
      </c>
      <c r="J23" s="86">
        <v>77</v>
      </c>
      <c r="K23" s="88">
        <v>114.4</v>
      </c>
      <c r="L23" s="89">
        <v>89.1</v>
      </c>
      <c r="M23" s="88">
        <v>84.3</v>
      </c>
      <c r="N23" s="89">
        <v>63.2</v>
      </c>
      <c r="O23" s="88">
        <v>30.1</v>
      </c>
      <c r="P23" s="89">
        <v>25.9</v>
      </c>
      <c r="Q23" s="89"/>
      <c r="U23" s="90"/>
      <c r="V23" s="90"/>
      <c r="W23" s="90"/>
      <c r="X23" s="90"/>
      <c r="Y23" s="91"/>
      <c r="Z23" s="91"/>
      <c r="AA23" s="91"/>
    </row>
    <row r="24" spans="2:27" s="48" customFormat="1" ht="19.5" customHeight="1">
      <c r="B24" s="84" t="s">
        <v>27</v>
      </c>
      <c r="C24" s="85">
        <v>350</v>
      </c>
      <c r="D24" s="86">
        <v>327</v>
      </c>
      <c r="E24" s="85">
        <v>350</v>
      </c>
      <c r="F24" s="86">
        <v>327</v>
      </c>
      <c r="G24" s="87">
        <v>295</v>
      </c>
      <c r="H24" s="86">
        <v>275</v>
      </c>
      <c r="I24" s="87">
        <v>13</v>
      </c>
      <c r="J24" s="86">
        <v>25</v>
      </c>
      <c r="K24" s="88">
        <v>97.2</v>
      </c>
      <c r="L24" s="89">
        <v>93.5</v>
      </c>
      <c r="M24" s="88">
        <v>61.2</v>
      </c>
      <c r="N24" s="89">
        <v>58</v>
      </c>
      <c r="O24" s="88">
        <v>36</v>
      </c>
      <c r="P24" s="89">
        <v>35.5</v>
      </c>
      <c r="Q24" s="89"/>
      <c r="U24" s="90"/>
      <c r="V24" s="90"/>
      <c r="W24" s="90"/>
      <c r="X24" s="90"/>
      <c r="Y24" s="91"/>
      <c r="Z24" s="91"/>
      <c r="AA24" s="91"/>
    </row>
    <row r="25" spans="2:27" s="48" customFormat="1" ht="19.5" customHeight="1">
      <c r="B25" s="84" t="s">
        <v>9</v>
      </c>
      <c r="C25" s="85">
        <v>312</v>
      </c>
      <c r="D25" s="86">
        <v>298</v>
      </c>
      <c r="E25" s="85">
        <v>312</v>
      </c>
      <c r="F25" s="86">
        <v>298</v>
      </c>
      <c r="G25" s="87">
        <v>198</v>
      </c>
      <c r="H25" s="86">
        <v>193</v>
      </c>
      <c r="I25" s="87">
        <v>15</v>
      </c>
      <c r="J25" s="86">
        <v>19</v>
      </c>
      <c r="K25" s="88">
        <v>99.2</v>
      </c>
      <c r="L25" s="89">
        <v>97.3</v>
      </c>
      <c r="M25" s="88">
        <v>69.6</v>
      </c>
      <c r="N25" s="89">
        <v>66.3</v>
      </c>
      <c r="O25" s="88">
        <v>29.6</v>
      </c>
      <c r="P25" s="89">
        <v>31</v>
      </c>
      <c r="Q25" s="89"/>
      <c r="U25" s="90"/>
      <c r="V25" s="90"/>
      <c r="W25" s="90"/>
      <c r="X25" s="90"/>
      <c r="Y25" s="91"/>
      <c r="Z25" s="91"/>
      <c r="AA25" s="91"/>
    </row>
    <row r="26" spans="2:27" s="48" customFormat="1" ht="19.5" customHeight="1">
      <c r="B26" s="84" t="s">
        <v>67</v>
      </c>
      <c r="C26" s="85">
        <v>114</v>
      </c>
      <c r="D26" s="86">
        <v>111</v>
      </c>
      <c r="E26" s="85">
        <v>114</v>
      </c>
      <c r="F26" s="86">
        <v>111</v>
      </c>
      <c r="G26" s="87">
        <v>64</v>
      </c>
      <c r="H26" s="86">
        <v>65</v>
      </c>
      <c r="I26" s="87">
        <v>8</v>
      </c>
      <c r="J26" s="86">
        <v>10</v>
      </c>
      <c r="K26" s="88">
        <v>99.8</v>
      </c>
      <c r="L26" s="89">
        <v>96.1</v>
      </c>
      <c r="M26" s="88">
        <v>64.4</v>
      </c>
      <c r="N26" s="89">
        <v>57.4</v>
      </c>
      <c r="O26" s="88">
        <v>35.4</v>
      </c>
      <c r="P26" s="89">
        <v>38.7</v>
      </c>
      <c r="Q26" s="89"/>
      <c r="U26" s="90"/>
      <c r="V26" s="90"/>
      <c r="W26" s="90"/>
      <c r="X26" s="90"/>
      <c r="Y26" s="91"/>
      <c r="Z26" s="91"/>
      <c r="AA26" s="91"/>
    </row>
    <row r="27" spans="2:27" s="48" customFormat="1" ht="19.5" customHeight="1">
      <c r="B27" s="84" t="s">
        <v>45</v>
      </c>
      <c r="C27" s="85">
        <v>26</v>
      </c>
      <c r="D27" s="86">
        <v>25</v>
      </c>
      <c r="E27" s="85">
        <v>26</v>
      </c>
      <c r="F27" s="86">
        <v>25</v>
      </c>
      <c r="G27" s="87">
        <v>7</v>
      </c>
      <c r="H27" s="86">
        <v>6</v>
      </c>
      <c r="I27" s="87">
        <v>2</v>
      </c>
      <c r="J27" s="86">
        <v>1</v>
      </c>
      <c r="K27" s="88">
        <v>92.4</v>
      </c>
      <c r="L27" s="89">
        <v>75.2</v>
      </c>
      <c r="M27" s="88">
        <v>73</v>
      </c>
      <c r="N27" s="89">
        <v>65.3</v>
      </c>
      <c r="O27" s="88">
        <v>19.4</v>
      </c>
      <c r="P27" s="89">
        <v>9.9</v>
      </c>
      <c r="Q27" s="89"/>
      <c r="U27" s="90"/>
      <c r="V27" s="90"/>
      <c r="W27" s="90"/>
      <c r="X27" s="90"/>
      <c r="Y27" s="91"/>
      <c r="Z27" s="91"/>
      <c r="AA27" s="91"/>
    </row>
    <row r="28" spans="2:27" s="23" customFormat="1" ht="19.5" customHeight="1">
      <c r="B28" s="24" t="s">
        <v>46</v>
      </c>
      <c r="C28" s="120">
        <f aca="true" t="shared" si="1" ref="C28:H28">C27+C26+C25+C24+C23+C22</f>
        <v>2740</v>
      </c>
      <c r="D28" s="121">
        <f t="shared" si="1"/>
        <v>2687</v>
      </c>
      <c r="E28" s="120">
        <f t="shared" si="1"/>
        <v>2740</v>
      </c>
      <c r="F28" s="121">
        <f t="shared" si="1"/>
        <v>2687</v>
      </c>
      <c r="G28" s="25">
        <f t="shared" si="1"/>
        <v>1676</v>
      </c>
      <c r="H28" s="121">
        <f t="shared" si="1"/>
        <v>1712</v>
      </c>
      <c r="I28" s="25">
        <v>-5</v>
      </c>
      <c r="J28" s="121">
        <v>198</v>
      </c>
      <c r="K28" s="122">
        <v>107.9</v>
      </c>
      <c r="L28" s="123">
        <v>96.1</v>
      </c>
      <c r="M28" s="122">
        <v>78.5</v>
      </c>
      <c r="N28" s="123">
        <v>67.1</v>
      </c>
      <c r="O28" s="122">
        <v>29.4</v>
      </c>
      <c r="P28" s="123">
        <v>29</v>
      </c>
      <c r="Q28" s="124"/>
      <c r="U28" s="125"/>
      <c r="V28" s="125"/>
      <c r="W28" s="125"/>
      <c r="X28" s="125"/>
      <c r="Y28" s="126"/>
      <c r="Z28" s="126"/>
      <c r="AA28" s="126"/>
    </row>
    <row r="29" spans="2:27" s="48" customFormat="1" ht="9.75" customHeight="1">
      <c r="B29" s="84"/>
      <c r="C29" s="85"/>
      <c r="D29" s="86"/>
      <c r="E29" s="85"/>
      <c r="F29" s="86"/>
      <c r="G29" s="87"/>
      <c r="H29" s="86"/>
      <c r="I29" s="87"/>
      <c r="J29" s="86"/>
      <c r="K29" s="88"/>
      <c r="L29" s="89"/>
      <c r="M29" s="88"/>
      <c r="N29" s="89"/>
      <c r="O29" s="88"/>
      <c r="P29" s="89"/>
      <c r="Q29" s="89"/>
      <c r="U29" s="90"/>
      <c r="V29" s="90"/>
      <c r="W29" s="90"/>
      <c r="X29" s="90"/>
      <c r="Y29" s="91"/>
      <c r="Z29" s="91"/>
      <c r="AA29" s="91"/>
    </row>
    <row r="30" spans="2:27" s="48" customFormat="1" ht="19.5" customHeight="1">
      <c r="B30" s="101" t="s">
        <v>20</v>
      </c>
      <c r="C30" s="85">
        <v>788</v>
      </c>
      <c r="D30" s="86">
        <v>772</v>
      </c>
      <c r="E30" s="85">
        <v>685</v>
      </c>
      <c r="F30" s="86">
        <v>670</v>
      </c>
      <c r="G30" s="87">
        <v>762</v>
      </c>
      <c r="H30" s="86">
        <v>685</v>
      </c>
      <c r="I30" s="87">
        <v>102</v>
      </c>
      <c r="J30" s="86">
        <v>89</v>
      </c>
      <c r="K30" s="88">
        <v>98.3</v>
      </c>
      <c r="L30" s="89">
        <v>97.4</v>
      </c>
      <c r="M30" s="88">
        <v>64.4</v>
      </c>
      <c r="N30" s="89">
        <v>66.7</v>
      </c>
      <c r="O30" s="88">
        <v>33.9</v>
      </c>
      <c r="P30" s="89">
        <v>30.7</v>
      </c>
      <c r="Q30" s="89"/>
      <c r="U30" s="90"/>
      <c r="V30" s="90"/>
      <c r="W30" s="90"/>
      <c r="X30" s="90"/>
      <c r="Y30" s="91"/>
      <c r="Z30" s="91"/>
      <c r="AA30" s="91"/>
    </row>
    <row r="31" spans="2:27" s="48" customFormat="1" ht="19.5" customHeight="1">
      <c r="B31" s="101" t="s">
        <v>68</v>
      </c>
      <c r="C31" s="85">
        <v>50</v>
      </c>
      <c r="D31" s="86">
        <v>38</v>
      </c>
      <c r="E31" s="85">
        <v>58</v>
      </c>
      <c r="F31" s="86">
        <v>38</v>
      </c>
      <c r="G31" s="87">
        <v>20</v>
      </c>
      <c r="H31" s="86">
        <v>19</v>
      </c>
      <c r="I31" s="87">
        <v>4</v>
      </c>
      <c r="J31" s="86">
        <v>4</v>
      </c>
      <c r="K31" s="88">
        <v>91.6</v>
      </c>
      <c r="L31" s="89">
        <v>86.8</v>
      </c>
      <c r="M31" s="88">
        <v>67.6</v>
      </c>
      <c r="N31" s="89">
        <v>63.4</v>
      </c>
      <c r="O31" s="88">
        <v>24</v>
      </c>
      <c r="P31" s="89">
        <v>23.4</v>
      </c>
      <c r="Q31" s="89"/>
      <c r="U31" s="90"/>
      <c r="V31" s="90"/>
      <c r="W31" s="90"/>
      <c r="X31" s="90"/>
      <c r="Y31" s="91"/>
      <c r="Z31" s="91"/>
      <c r="AA31" s="91"/>
    </row>
    <row r="32" spans="2:27" s="48" customFormat="1" ht="19.5" customHeight="1">
      <c r="B32" s="84" t="s">
        <v>21</v>
      </c>
      <c r="C32" s="85">
        <f aca="true" t="shared" si="2" ref="C32:J32">C30+C31</f>
        <v>838</v>
      </c>
      <c r="D32" s="86">
        <f t="shared" si="2"/>
        <v>810</v>
      </c>
      <c r="E32" s="85">
        <f t="shared" si="2"/>
        <v>743</v>
      </c>
      <c r="F32" s="86">
        <f t="shared" si="2"/>
        <v>708</v>
      </c>
      <c r="G32" s="85">
        <f t="shared" si="2"/>
        <v>782</v>
      </c>
      <c r="H32" s="86">
        <f t="shared" si="2"/>
        <v>704</v>
      </c>
      <c r="I32" s="85">
        <f t="shared" si="2"/>
        <v>106</v>
      </c>
      <c r="J32" s="86">
        <f t="shared" si="2"/>
        <v>93</v>
      </c>
      <c r="K32" s="88">
        <v>98.2</v>
      </c>
      <c r="L32" s="89">
        <v>97.1</v>
      </c>
      <c r="M32" s="88">
        <v>64.5</v>
      </c>
      <c r="N32" s="89">
        <v>66.6</v>
      </c>
      <c r="O32" s="88">
        <v>33.7</v>
      </c>
      <c r="P32" s="89">
        <v>30.5</v>
      </c>
      <c r="Q32" s="89"/>
      <c r="U32" s="90"/>
      <c r="V32" s="90"/>
      <c r="W32" s="90"/>
      <c r="X32" s="90"/>
      <c r="Y32" s="91"/>
      <c r="Z32" s="91"/>
      <c r="AA32" s="91"/>
    </row>
    <row r="33" spans="2:27" s="48" customFormat="1" ht="19.5" customHeight="1">
      <c r="B33" s="84" t="s">
        <v>47</v>
      </c>
      <c r="C33" s="85">
        <v>1484</v>
      </c>
      <c r="D33" s="86">
        <v>1251</v>
      </c>
      <c r="E33" s="85">
        <v>1497</v>
      </c>
      <c r="F33" s="86">
        <v>1251</v>
      </c>
      <c r="G33" s="87">
        <v>771</v>
      </c>
      <c r="H33" s="86">
        <v>637</v>
      </c>
      <c r="I33" s="87">
        <v>3</v>
      </c>
      <c r="J33" s="86">
        <v>110</v>
      </c>
      <c r="K33" s="88">
        <v>105.8</v>
      </c>
      <c r="L33" s="89">
        <v>86.6</v>
      </c>
      <c r="M33" s="88">
        <v>76.4</v>
      </c>
      <c r="N33" s="89">
        <v>67</v>
      </c>
      <c r="O33" s="88">
        <v>29.4</v>
      </c>
      <c r="P33" s="89">
        <v>19.6</v>
      </c>
      <c r="Q33" s="89"/>
      <c r="U33" s="90"/>
      <c r="V33" s="90"/>
      <c r="W33" s="90"/>
      <c r="X33" s="90"/>
      <c r="Y33" s="91"/>
      <c r="Z33" s="91"/>
      <c r="AA33" s="91"/>
    </row>
    <row r="34" spans="2:27" s="48" customFormat="1" ht="19.5" customHeight="1">
      <c r="B34" s="84" t="s">
        <v>48</v>
      </c>
      <c r="C34" s="85">
        <v>1035</v>
      </c>
      <c r="D34" s="86">
        <v>842</v>
      </c>
      <c r="E34" s="85">
        <v>1035</v>
      </c>
      <c r="F34" s="86">
        <v>912</v>
      </c>
      <c r="G34" s="87">
        <v>561</v>
      </c>
      <c r="H34" s="86">
        <v>406</v>
      </c>
      <c r="I34" s="87">
        <v>138</v>
      </c>
      <c r="J34" s="86">
        <v>46</v>
      </c>
      <c r="K34" s="88">
        <v>85.5</v>
      </c>
      <c r="L34" s="89">
        <v>97.3</v>
      </c>
      <c r="M34" s="88">
        <v>64.2</v>
      </c>
      <c r="N34" s="89">
        <v>71.7</v>
      </c>
      <c r="O34" s="88">
        <v>21.3</v>
      </c>
      <c r="P34" s="89">
        <v>25.6</v>
      </c>
      <c r="Q34" s="89"/>
      <c r="U34" s="90"/>
      <c r="V34" s="90"/>
      <c r="W34" s="90"/>
      <c r="X34" s="90"/>
      <c r="Y34" s="91"/>
      <c r="Z34" s="91"/>
      <c r="AA34" s="91"/>
    </row>
    <row r="35" spans="2:27" s="48" customFormat="1" ht="19.5" customHeight="1">
      <c r="B35" s="84" t="s">
        <v>49</v>
      </c>
      <c r="C35" s="85">
        <v>433</v>
      </c>
      <c r="D35" s="86">
        <v>506</v>
      </c>
      <c r="E35" s="85">
        <v>520</v>
      </c>
      <c r="F35" s="86">
        <v>506</v>
      </c>
      <c r="G35" s="87">
        <v>384</v>
      </c>
      <c r="H35" s="86">
        <v>460</v>
      </c>
      <c r="I35" s="87">
        <v>45</v>
      </c>
      <c r="J35" s="86">
        <v>58</v>
      </c>
      <c r="K35" s="88">
        <v>95.7</v>
      </c>
      <c r="L35" s="89">
        <v>96.3</v>
      </c>
      <c r="M35" s="88">
        <v>62.9</v>
      </c>
      <c r="N35" s="89">
        <v>62.2</v>
      </c>
      <c r="O35" s="88">
        <v>32.8</v>
      </c>
      <c r="P35" s="89">
        <v>34.1</v>
      </c>
      <c r="Q35" s="89"/>
      <c r="U35" s="90"/>
      <c r="V35" s="90"/>
      <c r="W35" s="90"/>
      <c r="X35" s="90"/>
      <c r="Y35" s="91"/>
      <c r="Z35" s="91"/>
      <c r="AA35" s="91"/>
    </row>
    <row r="36" spans="2:27" s="48" customFormat="1" ht="19.5" customHeight="1">
      <c r="B36" s="84" t="s">
        <v>22</v>
      </c>
      <c r="C36" s="85">
        <v>327</v>
      </c>
      <c r="D36" s="86">
        <v>351</v>
      </c>
      <c r="E36" s="85">
        <v>387</v>
      </c>
      <c r="F36" s="86">
        <v>351</v>
      </c>
      <c r="G36" s="87">
        <v>253</v>
      </c>
      <c r="H36" s="86">
        <v>308</v>
      </c>
      <c r="I36" s="87">
        <v>30</v>
      </c>
      <c r="J36" s="86">
        <v>41</v>
      </c>
      <c r="K36" s="88">
        <v>106</v>
      </c>
      <c r="L36" s="89">
        <v>103.8</v>
      </c>
      <c r="M36" s="88">
        <v>81.6</v>
      </c>
      <c r="N36" s="89">
        <v>80.6</v>
      </c>
      <c r="O36" s="88">
        <v>24.4</v>
      </c>
      <c r="P36" s="89">
        <v>23.2</v>
      </c>
      <c r="Q36" s="89"/>
      <c r="U36" s="90"/>
      <c r="V36" s="90"/>
      <c r="W36" s="90"/>
      <c r="X36" s="90"/>
      <c r="Y36" s="91"/>
      <c r="Z36" s="91"/>
      <c r="AA36" s="91"/>
    </row>
    <row r="37" spans="2:27" s="48" customFormat="1" ht="19.5" customHeight="1">
      <c r="B37" s="84" t="s">
        <v>50</v>
      </c>
      <c r="C37" s="85">
        <v>190</v>
      </c>
      <c r="D37" s="86">
        <v>200</v>
      </c>
      <c r="E37" s="85">
        <v>190</v>
      </c>
      <c r="F37" s="86">
        <v>200</v>
      </c>
      <c r="G37" s="87">
        <v>142</v>
      </c>
      <c r="H37" s="86">
        <v>150</v>
      </c>
      <c r="I37" s="87">
        <v>-5</v>
      </c>
      <c r="J37" s="86">
        <v>30</v>
      </c>
      <c r="K37" s="88">
        <v>112.1</v>
      </c>
      <c r="L37" s="89">
        <v>90.2</v>
      </c>
      <c r="M37" s="88">
        <v>84.8</v>
      </c>
      <c r="N37" s="89">
        <v>65.5</v>
      </c>
      <c r="O37" s="88">
        <v>27.3</v>
      </c>
      <c r="P37" s="89">
        <v>24.7</v>
      </c>
      <c r="Q37" s="89"/>
      <c r="U37" s="90"/>
      <c r="V37" s="90"/>
      <c r="W37" s="90"/>
      <c r="X37" s="90"/>
      <c r="Y37" s="91"/>
      <c r="Z37" s="91"/>
      <c r="AA37" s="91"/>
    </row>
    <row r="38" spans="2:27" s="48" customFormat="1" ht="19.5" customHeight="1">
      <c r="B38" s="84" t="s">
        <v>51</v>
      </c>
      <c r="C38" s="85">
        <v>80</v>
      </c>
      <c r="D38" s="86">
        <v>21</v>
      </c>
      <c r="E38" s="85">
        <v>57</v>
      </c>
      <c r="F38" s="86">
        <v>21</v>
      </c>
      <c r="G38" s="87">
        <v>45</v>
      </c>
      <c r="H38" s="86">
        <v>19</v>
      </c>
      <c r="I38" s="87">
        <v>13</v>
      </c>
      <c r="J38" s="86">
        <v>7</v>
      </c>
      <c r="K38" s="88">
        <v>82.6</v>
      </c>
      <c r="L38" s="89">
        <v>82.1</v>
      </c>
      <c r="M38" s="88">
        <v>45.8</v>
      </c>
      <c r="N38" s="89">
        <v>48.7</v>
      </c>
      <c r="O38" s="88">
        <v>36.8</v>
      </c>
      <c r="P38" s="89">
        <v>33.4</v>
      </c>
      <c r="Q38" s="89"/>
      <c r="U38" s="90"/>
      <c r="V38" s="90"/>
      <c r="W38" s="90"/>
      <c r="X38" s="90"/>
      <c r="Y38" s="91"/>
      <c r="Z38" s="91"/>
      <c r="AA38" s="91"/>
    </row>
    <row r="39" spans="2:27" s="23" customFormat="1" ht="19.5" customHeight="1">
      <c r="B39" s="24" t="s">
        <v>52</v>
      </c>
      <c r="C39" s="120">
        <f aca="true" t="shared" si="3" ref="C39:J39">C38+C37+C36+C35+C34+C33+C32</f>
        <v>4387</v>
      </c>
      <c r="D39" s="128">
        <f t="shared" si="3"/>
        <v>3981</v>
      </c>
      <c r="E39" s="120">
        <f t="shared" si="3"/>
        <v>4429</v>
      </c>
      <c r="F39" s="121">
        <f t="shared" si="3"/>
        <v>3949</v>
      </c>
      <c r="G39" s="25">
        <f t="shared" si="3"/>
        <v>2938</v>
      </c>
      <c r="H39" s="121">
        <f t="shared" si="3"/>
        <v>2684</v>
      </c>
      <c r="I39" s="25">
        <f t="shared" si="3"/>
        <v>330</v>
      </c>
      <c r="J39" s="121">
        <f t="shared" si="3"/>
        <v>385</v>
      </c>
      <c r="K39" s="122">
        <v>98.5</v>
      </c>
      <c r="L39" s="123">
        <v>94.8</v>
      </c>
      <c r="M39" s="122">
        <v>69.5</v>
      </c>
      <c r="N39" s="123">
        <v>68.1</v>
      </c>
      <c r="O39" s="122">
        <v>29</v>
      </c>
      <c r="P39" s="123">
        <v>26.7</v>
      </c>
      <c r="Q39" s="124"/>
      <c r="U39" s="125"/>
      <c r="V39" s="125"/>
      <c r="W39" s="125"/>
      <c r="X39" s="125"/>
      <c r="Y39" s="126"/>
      <c r="Z39" s="126"/>
      <c r="AA39" s="126"/>
    </row>
    <row r="40" spans="2:27" s="48" customFormat="1" ht="9.75" customHeight="1">
      <c r="B40" s="84"/>
      <c r="C40" s="85"/>
      <c r="D40" s="86"/>
      <c r="E40" s="85"/>
      <c r="F40" s="86"/>
      <c r="G40" s="87"/>
      <c r="H40" s="86"/>
      <c r="I40" s="87"/>
      <c r="J40" s="86"/>
      <c r="K40" s="88"/>
      <c r="L40" s="89"/>
      <c r="M40" s="88"/>
      <c r="N40" s="89"/>
      <c r="O40" s="88"/>
      <c r="P40" s="89"/>
      <c r="Q40" s="89"/>
      <c r="U40" s="90"/>
      <c r="V40" s="90"/>
      <c r="W40" s="90"/>
      <c r="X40" s="90"/>
      <c r="Y40" s="91"/>
      <c r="Z40" s="91"/>
      <c r="AA40" s="91"/>
    </row>
    <row r="41" spans="2:27" s="48" customFormat="1" ht="19.5" customHeight="1">
      <c r="B41" s="101" t="s">
        <v>69</v>
      </c>
      <c r="C41" s="85">
        <v>174</v>
      </c>
      <c r="D41" s="86">
        <v>225</v>
      </c>
      <c r="E41" s="85">
        <v>210</v>
      </c>
      <c r="F41" s="86">
        <v>225</v>
      </c>
      <c r="G41" s="87">
        <v>135</v>
      </c>
      <c r="H41" s="86">
        <v>174</v>
      </c>
      <c r="I41" s="87">
        <v>7</v>
      </c>
      <c r="J41" s="86">
        <v>-2</v>
      </c>
      <c r="K41" s="88">
        <v>98.1</v>
      </c>
      <c r="L41" s="89">
        <v>100.7</v>
      </c>
      <c r="M41" s="88">
        <v>55.4</v>
      </c>
      <c r="N41" s="89">
        <v>61.2</v>
      </c>
      <c r="O41" s="88">
        <v>42.7</v>
      </c>
      <c r="P41" s="89">
        <v>39.5</v>
      </c>
      <c r="Q41" s="89"/>
      <c r="U41" s="90"/>
      <c r="V41" s="90"/>
      <c r="W41" s="90"/>
      <c r="X41" s="90"/>
      <c r="Y41" s="91"/>
      <c r="Z41" s="91"/>
      <c r="AA41" s="91"/>
    </row>
    <row r="42" spans="2:27" s="48" customFormat="1" ht="19.5" customHeight="1">
      <c r="B42" s="101" t="s">
        <v>13</v>
      </c>
      <c r="C42" s="85">
        <v>147</v>
      </c>
      <c r="D42" s="86">
        <v>183</v>
      </c>
      <c r="E42" s="85">
        <v>167</v>
      </c>
      <c r="F42" s="86">
        <v>183</v>
      </c>
      <c r="G42" s="87">
        <v>101</v>
      </c>
      <c r="H42" s="86">
        <v>113</v>
      </c>
      <c r="I42" s="87">
        <v>17</v>
      </c>
      <c r="J42" s="86">
        <v>18</v>
      </c>
      <c r="K42" s="88">
        <v>103.8</v>
      </c>
      <c r="L42" s="89">
        <v>94.3</v>
      </c>
      <c r="M42" s="88">
        <v>77.4</v>
      </c>
      <c r="N42" s="89">
        <v>63.3</v>
      </c>
      <c r="O42" s="88">
        <v>26.4</v>
      </c>
      <c r="P42" s="89">
        <v>31</v>
      </c>
      <c r="Q42" s="89"/>
      <c r="U42" s="90"/>
      <c r="V42" s="90"/>
      <c r="W42" s="90"/>
      <c r="X42" s="90"/>
      <c r="Y42" s="91"/>
      <c r="Z42" s="91"/>
      <c r="AA42" s="91"/>
    </row>
    <row r="43" spans="2:27" s="48" customFormat="1" ht="19.5" customHeight="1">
      <c r="B43" s="101" t="s">
        <v>14</v>
      </c>
      <c r="C43" s="85">
        <v>86</v>
      </c>
      <c r="D43" s="86">
        <v>106</v>
      </c>
      <c r="E43" s="85">
        <v>108</v>
      </c>
      <c r="F43" s="86">
        <v>106</v>
      </c>
      <c r="G43" s="87">
        <v>70</v>
      </c>
      <c r="H43" s="86">
        <v>76</v>
      </c>
      <c r="I43" s="87">
        <v>4</v>
      </c>
      <c r="J43" s="86">
        <v>7</v>
      </c>
      <c r="K43" s="88">
        <v>99</v>
      </c>
      <c r="L43" s="89">
        <v>95</v>
      </c>
      <c r="M43" s="88">
        <v>61.9</v>
      </c>
      <c r="N43" s="89">
        <v>63.6</v>
      </c>
      <c r="O43" s="88">
        <v>37.1</v>
      </c>
      <c r="P43" s="89">
        <v>31.4</v>
      </c>
      <c r="Q43" s="89"/>
      <c r="U43" s="90"/>
      <c r="V43" s="90"/>
      <c r="W43" s="90"/>
      <c r="X43" s="90"/>
      <c r="Y43" s="91"/>
      <c r="Z43" s="91"/>
      <c r="AA43" s="91"/>
    </row>
    <row r="44" spans="2:27" s="48" customFormat="1" ht="19.5" customHeight="1">
      <c r="B44" s="101" t="s">
        <v>15</v>
      </c>
      <c r="C44" s="85">
        <v>76</v>
      </c>
      <c r="D44" s="86">
        <v>93</v>
      </c>
      <c r="E44" s="85">
        <v>88</v>
      </c>
      <c r="F44" s="86">
        <v>93</v>
      </c>
      <c r="G44" s="87">
        <v>35</v>
      </c>
      <c r="H44" s="86">
        <v>37</v>
      </c>
      <c r="I44" s="87">
        <v>0</v>
      </c>
      <c r="J44" s="86">
        <v>3</v>
      </c>
      <c r="K44" s="88">
        <v>106.4</v>
      </c>
      <c r="L44" s="89">
        <v>103.1</v>
      </c>
      <c r="M44" s="88">
        <v>85</v>
      </c>
      <c r="N44" s="89">
        <v>76.4</v>
      </c>
      <c r="O44" s="88">
        <v>21.4</v>
      </c>
      <c r="P44" s="89">
        <v>26.7</v>
      </c>
      <c r="Q44" s="89"/>
      <c r="U44" s="90"/>
      <c r="V44" s="90"/>
      <c r="W44" s="90"/>
      <c r="X44" s="90"/>
      <c r="Y44" s="91"/>
      <c r="Z44" s="91"/>
      <c r="AA44" s="91"/>
    </row>
    <row r="45" spans="2:27" s="48" customFormat="1" ht="19.5" customHeight="1">
      <c r="B45" s="101" t="s">
        <v>16</v>
      </c>
      <c r="C45" s="85">
        <v>122</v>
      </c>
      <c r="D45" s="86">
        <v>110</v>
      </c>
      <c r="E45" s="85">
        <v>122</v>
      </c>
      <c r="F45" s="86">
        <v>110</v>
      </c>
      <c r="G45" s="87">
        <v>76</v>
      </c>
      <c r="H45" s="86">
        <v>67</v>
      </c>
      <c r="I45" s="87">
        <v>21</v>
      </c>
      <c r="J45" s="86">
        <v>29</v>
      </c>
      <c r="K45" s="88">
        <v>79.2</v>
      </c>
      <c r="L45" s="89">
        <v>64.4</v>
      </c>
      <c r="M45" s="88">
        <v>50.4</v>
      </c>
      <c r="N45" s="89">
        <v>40.4</v>
      </c>
      <c r="O45" s="88">
        <v>28.8</v>
      </c>
      <c r="P45" s="89">
        <v>24</v>
      </c>
      <c r="Q45" s="89"/>
      <c r="U45" s="90"/>
      <c r="V45" s="90"/>
      <c r="W45" s="90"/>
      <c r="X45" s="90"/>
      <c r="Y45" s="91"/>
      <c r="Z45" s="91"/>
      <c r="AA45" s="91"/>
    </row>
    <row r="46" spans="2:27" s="48" customFormat="1" ht="19.5" customHeight="1">
      <c r="B46" s="101" t="s">
        <v>53</v>
      </c>
      <c r="C46" s="85">
        <v>77</v>
      </c>
      <c r="D46" s="86">
        <v>82</v>
      </c>
      <c r="E46" s="85">
        <v>83</v>
      </c>
      <c r="F46" s="86">
        <v>82</v>
      </c>
      <c r="G46" s="87">
        <v>51</v>
      </c>
      <c r="H46" s="86">
        <v>54</v>
      </c>
      <c r="I46" s="87">
        <v>13</v>
      </c>
      <c r="J46" s="86">
        <v>12</v>
      </c>
      <c r="K46" s="88">
        <v>79.7</v>
      </c>
      <c r="L46" s="89">
        <v>82.3</v>
      </c>
      <c r="M46" s="88">
        <v>60.2</v>
      </c>
      <c r="N46" s="89">
        <v>60</v>
      </c>
      <c r="O46" s="88">
        <v>19.5</v>
      </c>
      <c r="P46" s="89">
        <v>22.3</v>
      </c>
      <c r="Q46" s="89"/>
      <c r="U46" s="90"/>
      <c r="V46" s="90"/>
      <c r="W46" s="90"/>
      <c r="X46" s="90"/>
      <c r="Y46" s="91"/>
      <c r="Z46" s="91"/>
      <c r="AA46" s="91"/>
    </row>
    <row r="47" spans="2:27" s="48" customFormat="1" ht="19.5" customHeight="1">
      <c r="B47" s="101" t="s">
        <v>18</v>
      </c>
      <c r="C47" s="85">
        <v>19</v>
      </c>
      <c r="D47" s="86">
        <v>25</v>
      </c>
      <c r="E47" s="85">
        <v>20</v>
      </c>
      <c r="F47" s="86">
        <v>25</v>
      </c>
      <c r="G47" s="87">
        <v>19</v>
      </c>
      <c r="H47" s="86">
        <v>20</v>
      </c>
      <c r="I47" s="87">
        <v>5</v>
      </c>
      <c r="J47" s="86">
        <v>4</v>
      </c>
      <c r="K47" s="88">
        <v>76.2</v>
      </c>
      <c r="L47" s="89">
        <v>82.1</v>
      </c>
      <c r="M47" s="88">
        <v>47.8</v>
      </c>
      <c r="N47" s="89">
        <v>53.1</v>
      </c>
      <c r="O47" s="88">
        <v>28.4</v>
      </c>
      <c r="P47" s="89">
        <v>29</v>
      </c>
      <c r="Q47" s="89"/>
      <c r="U47" s="90"/>
      <c r="V47" s="90"/>
      <c r="W47" s="90"/>
      <c r="X47" s="90"/>
      <c r="Y47" s="91"/>
      <c r="Z47" s="91"/>
      <c r="AA47" s="91"/>
    </row>
    <row r="48" spans="2:27" s="48" customFormat="1" ht="19.5" customHeight="1">
      <c r="B48" s="101" t="s">
        <v>19</v>
      </c>
      <c r="C48" s="85">
        <v>27</v>
      </c>
      <c r="D48" s="86">
        <v>26</v>
      </c>
      <c r="E48" s="85">
        <v>27</v>
      </c>
      <c r="F48" s="86">
        <v>26</v>
      </c>
      <c r="G48" s="87">
        <v>19</v>
      </c>
      <c r="H48" s="86">
        <v>19</v>
      </c>
      <c r="I48" s="87">
        <v>1</v>
      </c>
      <c r="J48" s="86">
        <v>2</v>
      </c>
      <c r="K48" s="88">
        <v>103.5</v>
      </c>
      <c r="L48" s="89">
        <v>93.7</v>
      </c>
      <c r="M48" s="88">
        <v>66.9</v>
      </c>
      <c r="N48" s="89">
        <v>64.9</v>
      </c>
      <c r="O48" s="88">
        <v>36.6</v>
      </c>
      <c r="P48" s="89">
        <v>28.8</v>
      </c>
      <c r="Q48" s="89"/>
      <c r="U48" s="90"/>
      <c r="V48" s="90"/>
      <c r="W48" s="90"/>
      <c r="X48" s="90"/>
      <c r="Y48" s="91"/>
      <c r="Z48" s="91"/>
      <c r="AA48" s="91"/>
    </row>
    <row r="49" spans="2:27" s="48" customFormat="1" ht="19.5" customHeight="1">
      <c r="B49" s="84" t="s">
        <v>70</v>
      </c>
      <c r="C49" s="85">
        <f>C48+C47+C46+C45+C44+C43+C42+C41</f>
        <v>728</v>
      </c>
      <c r="D49" s="86">
        <f>D48+D47+D46+D45+D44+D43+D42+D41</f>
        <v>850</v>
      </c>
      <c r="E49" s="85">
        <f>E48+E47+E46+E45+E44+E43+E42+E41</f>
        <v>825</v>
      </c>
      <c r="F49" s="86">
        <f>F48+F47+F46+F45+F44+F43+F42+F41</f>
        <v>850</v>
      </c>
      <c r="G49" s="87">
        <v>507</v>
      </c>
      <c r="H49" s="86">
        <v>559</v>
      </c>
      <c r="I49" s="85">
        <v>62</v>
      </c>
      <c r="J49" s="86">
        <v>67</v>
      </c>
      <c r="K49" s="88">
        <v>94.6</v>
      </c>
      <c r="L49" s="89">
        <v>91.8</v>
      </c>
      <c r="M49" s="88">
        <v>62.7</v>
      </c>
      <c r="N49" s="89">
        <v>60.2</v>
      </c>
      <c r="O49" s="88">
        <v>31.9</v>
      </c>
      <c r="P49" s="89">
        <v>31.6</v>
      </c>
      <c r="Q49" s="89"/>
      <c r="U49" s="90"/>
      <c r="V49" s="90"/>
      <c r="W49" s="90"/>
      <c r="X49" s="90"/>
      <c r="Y49" s="91"/>
      <c r="Z49" s="91"/>
      <c r="AA49" s="91"/>
    </row>
    <row r="50" spans="2:27" s="48" customFormat="1" ht="19.5" customHeight="1">
      <c r="B50" s="84" t="s">
        <v>54</v>
      </c>
      <c r="C50" s="85">
        <v>126</v>
      </c>
      <c r="D50" s="86">
        <v>102</v>
      </c>
      <c r="E50" s="85">
        <v>119</v>
      </c>
      <c r="F50" s="86">
        <v>102</v>
      </c>
      <c r="G50" s="87">
        <v>64</v>
      </c>
      <c r="H50" s="86">
        <v>53</v>
      </c>
      <c r="I50" s="87">
        <v>5</v>
      </c>
      <c r="J50" s="86">
        <v>3</v>
      </c>
      <c r="K50" s="88">
        <v>99.5</v>
      </c>
      <c r="L50" s="89">
        <v>100.7</v>
      </c>
      <c r="M50" s="88">
        <v>59.4</v>
      </c>
      <c r="N50" s="89">
        <v>60.9</v>
      </c>
      <c r="O50" s="88">
        <v>40.1</v>
      </c>
      <c r="P50" s="89">
        <v>39.8</v>
      </c>
      <c r="Q50" s="89"/>
      <c r="U50" s="90"/>
      <c r="V50" s="90"/>
      <c r="W50" s="90"/>
      <c r="X50" s="90"/>
      <c r="Y50" s="91"/>
      <c r="Z50" s="91"/>
      <c r="AA50" s="91"/>
    </row>
    <row r="51" spans="2:27" s="48" customFormat="1" ht="19.5" customHeight="1">
      <c r="B51" s="84" t="s">
        <v>55</v>
      </c>
      <c r="C51" s="85">
        <v>19</v>
      </c>
      <c r="D51" s="86">
        <v>14</v>
      </c>
      <c r="E51" s="85">
        <v>17</v>
      </c>
      <c r="F51" s="86">
        <v>14</v>
      </c>
      <c r="G51" s="87">
        <v>8</v>
      </c>
      <c r="H51" s="86">
        <v>6</v>
      </c>
      <c r="I51" s="87">
        <v>0</v>
      </c>
      <c r="J51" s="86">
        <v>2</v>
      </c>
      <c r="K51" s="88">
        <v>138.4</v>
      </c>
      <c r="L51" s="89">
        <v>113.4</v>
      </c>
      <c r="M51" s="88">
        <v>65.9</v>
      </c>
      <c r="N51" s="89">
        <v>65.8</v>
      </c>
      <c r="O51" s="88">
        <v>72.5</v>
      </c>
      <c r="P51" s="89">
        <v>47.6</v>
      </c>
      <c r="Q51" s="89"/>
      <c r="U51" s="90"/>
      <c r="V51" s="90"/>
      <c r="W51" s="90"/>
      <c r="X51" s="90"/>
      <c r="Y51" s="91"/>
      <c r="Z51" s="91"/>
      <c r="AA51" s="91"/>
    </row>
    <row r="52" spans="2:27" s="23" customFormat="1" ht="19.5" customHeight="1">
      <c r="B52" s="24" t="s">
        <v>56</v>
      </c>
      <c r="C52" s="120">
        <f>C51+C50+C49</f>
        <v>873</v>
      </c>
      <c r="D52" s="121">
        <f aca="true" t="shared" si="4" ref="D52:J52">D51+D50+D49</f>
        <v>966</v>
      </c>
      <c r="E52" s="120">
        <f t="shared" si="4"/>
        <v>961</v>
      </c>
      <c r="F52" s="121">
        <f t="shared" si="4"/>
        <v>966</v>
      </c>
      <c r="G52" s="25">
        <f t="shared" si="4"/>
        <v>579</v>
      </c>
      <c r="H52" s="121">
        <f t="shared" si="4"/>
        <v>618</v>
      </c>
      <c r="I52" s="25">
        <f t="shared" si="4"/>
        <v>67</v>
      </c>
      <c r="J52" s="121">
        <f t="shared" si="4"/>
        <v>72</v>
      </c>
      <c r="K52" s="122">
        <v>95.7</v>
      </c>
      <c r="L52" s="123">
        <v>92.6</v>
      </c>
      <c r="M52" s="122">
        <v>62.4</v>
      </c>
      <c r="N52" s="123">
        <v>60.2</v>
      </c>
      <c r="O52" s="122">
        <v>33.3</v>
      </c>
      <c r="P52" s="123">
        <v>32.4</v>
      </c>
      <c r="Q52" s="124"/>
      <c r="U52" s="125"/>
      <c r="V52" s="125"/>
      <c r="W52" s="125"/>
      <c r="X52" s="125"/>
      <c r="Y52" s="126"/>
      <c r="Z52" s="126"/>
      <c r="AA52" s="126"/>
    </row>
    <row r="53" spans="2:27" s="48" customFormat="1" ht="9.75" customHeight="1">
      <c r="B53" s="84"/>
      <c r="C53" s="85"/>
      <c r="D53" s="86"/>
      <c r="E53" s="85"/>
      <c r="F53" s="86"/>
      <c r="G53" s="87"/>
      <c r="H53" s="86"/>
      <c r="I53" s="87"/>
      <c r="J53" s="86"/>
      <c r="K53" s="88"/>
      <c r="L53" s="89"/>
      <c r="M53" s="88"/>
      <c r="N53" s="89"/>
      <c r="O53" s="88"/>
      <c r="P53" s="89"/>
      <c r="Q53" s="89"/>
      <c r="U53" s="90"/>
      <c r="V53" s="90"/>
      <c r="W53" s="90"/>
      <c r="X53" s="90"/>
      <c r="Y53" s="91"/>
      <c r="Z53" s="91"/>
      <c r="AA53" s="91"/>
    </row>
    <row r="54" spans="2:27" s="17" customFormat="1" ht="19.5" customHeight="1" thickBot="1">
      <c r="B54" s="28" t="s">
        <v>71</v>
      </c>
      <c r="C54" s="20">
        <v>-1467</v>
      </c>
      <c r="D54" s="21">
        <v>-1339</v>
      </c>
      <c r="E54" s="20">
        <v>-1519</v>
      </c>
      <c r="F54" s="21">
        <v>-1340</v>
      </c>
      <c r="G54" s="29">
        <v>6</v>
      </c>
      <c r="H54" s="21">
        <v>6</v>
      </c>
      <c r="I54" s="20">
        <v>18</v>
      </c>
      <c r="J54" s="21">
        <v>18</v>
      </c>
      <c r="K54" s="22" t="s">
        <v>60</v>
      </c>
      <c r="L54" s="30" t="s">
        <v>60</v>
      </c>
      <c r="M54" s="22" t="s">
        <v>60</v>
      </c>
      <c r="N54" s="30" t="s">
        <v>60</v>
      </c>
      <c r="O54" s="22" t="s">
        <v>60</v>
      </c>
      <c r="P54" s="30" t="s">
        <v>60</v>
      </c>
      <c r="Q54" s="26"/>
      <c r="U54" s="19"/>
      <c r="V54" s="19"/>
      <c r="W54" s="19"/>
      <c r="X54" s="19"/>
      <c r="Y54"/>
      <c r="Z54"/>
      <c r="AA54"/>
    </row>
    <row r="55" spans="2:27" s="17" customFormat="1" ht="19.5" customHeight="1" thickBot="1">
      <c r="B55" s="31" t="s">
        <v>28</v>
      </c>
      <c r="C55" s="32">
        <f>C54+C52+C39+C28+C20+C12</f>
        <v>13886</v>
      </c>
      <c r="D55" s="33">
        <f aca="true" t="shared" si="5" ref="D55:J55">D54+D52+D39+D28+D20+D12</f>
        <v>13710</v>
      </c>
      <c r="E55" s="32">
        <f t="shared" si="5"/>
        <v>13817</v>
      </c>
      <c r="F55" s="33">
        <f t="shared" si="5"/>
        <v>13666</v>
      </c>
      <c r="G55" s="32">
        <f t="shared" si="5"/>
        <v>9332</v>
      </c>
      <c r="H55" s="33">
        <f t="shared" si="5"/>
        <v>9173</v>
      </c>
      <c r="I55" s="32">
        <f t="shared" si="5"/>
        <v>970</v>
      </c>
      <c r="J55" s="33">
        <f t="shared" si="5"/>
        <v>1479</v>
      </c>
      <c r="K55" s="34">
        <v>98.5</v>
      </c>
      <c r="L55" s="35">
        <v>94.8</v>
      </c>
      <c r="M55" s="34">
        <v>71.1</v>
      </c>
      <c r="N55" s="35">
        <v>68.7</v>
      </c>
      <c r="O55" s="34">
        <v>27.4</v>
      </c>
      <c r="P55" s="35">
        <v>26.1</v>
      </c>
      <c r="Q55" s="27"/>
      <c r="U55" s="19"/>
      <c r="V55" s="19"/>
      <c r="W55" s="19"/>
      <c r="X55" s="19"/>
      <c r="Y55"/>
      <c r="Z55"/>
      <c r="AA55"/>
    </row>
    <row r="58" spans="2:3" ht="21">
      <c r="B58" s="142" t="s">
        <v>72</v>
      </c>
      <c r="C58" s="36"/>
    </row>
    <row r="59" spans="2:3" ht="21">
      <c r="B59" s="142" t="s">
        <v>73</v>
      </c>
      <c r="C59" s="36"/>
    </row>
    <row r="60" spans="2:3" ht="21">
      <c r="B60" s="142" t="s">
        <v>74</v>
      </c>
      <c r="C60" s="36"/>
    </row>
    <row r="61" spans="2:3" ht="21">
      <c r="B61" s="142" t="s">
        <v>75</v>
      </c>
      <c r="C61" s="36"/>
    </row>
    <row r="62" spans="2:3" ht="21">
      <c r="B62" s="142" t="s">
        <v>76</v>
      </c>
      <c r="C62" s="36"/>
    </row>
    <row r="63" spans="2:3" ht="21">
      <c r="B63" s="142" t="s">
        <v>77</v>
      </c>
      <c r="C63" s="36"/>
    </row>
    <row r="64" spans="2:3" ht="14.25">
      <c r="B64" s="36"/>
      <c r="C64" s="42"/>
    </row>
    <row r="65" spans="2:3" ht="14.25">
      <c r="B65" s="36"/>
      <c r="C65" s="36"/>
    </row>
    <row r="66" spans="2:3" ht="14.25">
      <c r="B66" s="36"/>
      <c r="C66" s="36"/>
    </row>
    <row r="67" spans="1:3" ht="14.25">
      <c r="A67" s="36"/>
      <c r="B67" s="36"/>
      <c r="C67" s="36"/>
    </row>
    <row r="68" spans="1:3" ht="14.25">
      <c r="A68" s="36"/>
      <c r="B68" s="36"/>
      <c r="C68" s="36"/>
    </row>
    <row r="69" ht="14.25">
      <c r="A69" s="36"/>
    </row>
  </sheetData>
  <mergeCells count="14">
    <mergeCell ref="I7:J7"/>
    <mergeCell ref="K7:L7"/>
    <mergeCell ref="M7:N7"/>
    <mergeCell ref="O7:P7"/>
    <mergeCell ref="O6:P6"/>
    <mergeCell ref="M6:N6"/>
    <mergeCell ref="K6:L6"/>
    <mergeCell ref="C7:D7"/>
    <mergeCell ref="E7:F7"/>
    <mergeCell ref="G7:H7"/>
    <mergeCell ref="I6:J6"/>
    <mergeCell ref="G6:H6"/>
    <mergeCell ref="E6:F6"/>
    <mergeCell ref="C6:D6"/>
  </mergeCells>
  <printOptions/>
  <pageMargins left="0.78" right="0.78" top="0.51" bottom="0.49" header="0.5" footer="0.5"/>
  <pageSetup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8"/>
  <sheetViews>
    <sheetView showGridLines="0" zoomScale="70" zoomScaleNormal="70" workbookViewId="0" topLeftCell="A19">
      <selection activeCell="B61" sqref="B61"/>
    </sheetView>
  </sheetViews>
  <sheetFormatPr defaultColWidth="11.421875" defaultRowHeight="12.75"/>
  <cols>
    <col min="1" max="1" width="1.28515625" style="82" customWidth="1"/>
    <col min="2" max="2" width="43.7109375" style="0" customWidth="1"/>
    <col min="3" max="6" width="17.57421875" style="83" customWidth="1"/>
    <col min="7" max="12" width="15.8515625" style="83" customWidth="1"/>
  </cols>
  <sheetData>
    <row r="1" spans="1:62" s="8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6"/>
      <c r="N1" s="7"/>
      <c r="O1" s="7"/>
      <c r="P1" s="7"/>
      <c r="Q1" s="4"/>
      <c r="R1" s="5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BA1" s="6"/>
      <c r="BB1" s="6"/>
      <c r="BJ1" s="9"/>
    </row>
    <row r="2" spans="1:62" s="8" customFormat="1" ht="19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1"/>
      <c r="L2" s="1"/>
      <c r="M2" s="6"/>
      <c r="N2" s="7"/>
      <c r="O2" s="7"/>
      <c r="P2" s="7"/>
      <c r="Q2" s="4"/>
      <c r="R2" s="5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BA2" s="6"/>
      <c r="BB2" s="6"/>
      <c r="BJ2" s="9"/>
    </row>
    <row r="3" spans="2:62" s="8" customFormat="1" ht="19.5" customHeight="1">
      <c r="B3" s="70" t="s">
        <v>32</v>
      </c>
      <c r="C3" s="70"/>
      <c r="D3" s="70"/>
      <c r="E3" s="70"/>
      <c r="F3" s="70"/>
      <c r="G3" s="70"/>
      <c r="H3" s="70"/>
      <c r="I3" s="70"/>
      <c r="J3" s="70"/>
      <c r="K3" s="1"/>
      <c r="L3" s="1"/>
      <c r="M3" s="6"/>
      <c r="N3" s="6"/>
      <c r="O3" s="6"/>
      <c r="P3" s="6"/>
      <c r="Q3" s="4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BA3" s="6"/>
      <c r="BB3" s="6"/>
      <c r="BJ3" s="9"/>
    </row>
    <row r="4" spans="1:42" s="8" customFormat="1" ht="19.5" customHeight="1">
      <c r="A4" s="1"/>
      <c r="B4" s="15" t="s">
        <v>63</v>
      </c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6"/>
      <c r="O4" s="6"/>
      <c r="P4" s="6"/>
      <c r="Q4" s="4"/>
      <c r="R4" s="5"/>
      <c r="S4" s="6"/>
      <c r="T4" s="6"/>
      <c r="U4" s="6"/>
      <c r="V4" s="6"/>
      <c r="X4" s="6"/>
      <c r="Y4" s="6"/>
      <c r="Z4" s="6"/>
      <c r="AA4" s="6"/>
      <c r="AC4" s="6"/>
      <c r="AD4" s="6"/>
      <c r="AE4" s="6"/>
      <c r="AF4" s="6"/>
      <c r="AH4" s="6"/>
      <c r="AI4" s="6"/>
      <c r="AJ4" s="6"/>
      <c r="AK4" s="6"/>
      <c r="AM4" s="6"/>
      <c r="AN4" s="6"/>
      <c r="AO4" s="6"/>
      <c r="AP4" s="6"/>
    </row>
    <row r="5" spans="2:18" s="71" customFormat="1" ht="19.5" customHeight="1" thickBot="1">
      <c r="B5" s="43"/>
      <c r="C5" s="43"/>
      <c r="D5" s="43"/>
      <c r="E5" s="43"/>
      <c r="F5" s="43"/>
      <c r="G5" s="43"/>
      <c r="H5" s="43"/>
      <c r="I5" s="43"/>
      <c r="J5" s="43"/>
      <c r="K5" s="102"/>
      <c r="L5" s="102"/>
      <c r="M5" s="44"/>
      <c r="O5" s="44"/>
      <c r="R5" s="72"/>
    </row>
    <row r="6" spans="1:12" s="48" customFormat="1" ht="32.25" customHeight="1">
      <c r="A6" s="45"/>
      <c r="B6" s="46"/>
      <c r="C6" s="137" t="s">
        <v>41</v>
      </c>
      <c r="D6" s="138"/>
      <c r="E6" s="137" t="s">
        <v>42</v>
      </c>
      <c r="F6" s="138"/>
      <c r="G6" s="138" t="s">
        <v>0</v>
      </c>
      <c r="H6" s="138"/>
      <c r="I6" s="138" t="s">
        <v>1</v>
      </c>
      <c r="J6" s="138"/>
      <c r="K6" s="139" t="s">
        <v>80</v>
      </c>
      <c r="L6" s="139"/>
    </row>
    <row r="7" spans="1:12" s="48" customFormat="1" ht="24.75" customHeight="1" thickBot="1">
      <c r="A7" s="45"/>
      <c r="B7" s="73"/>
      <c r="C7" s="136" t="s">
        <v>5</v>
      </c>
      <c r="D7" s="136"/>
      <c r="E7" s="136" t="s">
        <v>5</v>
      </c>
      <c r="F7" s="136"/>
      <c r="G7" s="136" t="s">
        <v>5</v>
      </c>
      <c r="H7" s="136"/>
      <c r="I7" s="136" t="s">
        <v>5</v>
      </c>
      <c r="J7" s="136"/>
      <c r="K7" s="140" t="s">
        <v>6</v>
      </c>
      <c r="L7" s="140"/>
    </row>
    <row r="8" spans="1:12" s="115" customFormat="1" ht="19.5" customHeight="1" thickBot="1">
      <c r="A8" s="111"/>
      <c r="B8" s="112"/>
      <c r="C8" s="113">
        <v>2009</v>
      </c>
      <c r="D8" s="114">
        <v>2008</v>
      </c>
      <c r="E8" s="113">
        <v>2009</v>
      </c>
      <c r="F8" s="114">
        <v>2008</v>
      </c>
      <c r="G8" s="113">
        <v>2009</v>
      </c>
      <c r="H8" s="114">
        <v>2008</v>
      </c>
      <c r="I8" s="113">
        <v>2009</v>
      </c>
      <c r="J8" s="114">
        <v>2008</v>
      </c>
      <c r="K8" s="113">
        <v>2009</v>
      </c>
      <c r="L8" s="114">
        <v>2008</v>
      </c>
    </row>
    <row r="9" spans="1:14" s="48" customFormat="1" ht="19.5" customHeight="1">
      <c r="A9" s="47"/>
      <c r="B9" s="132" t="s">
        <v>61</v>
      </c>
      <c r="C9" s="104">
        <v>3479</v>
      </c>
      <c r="D9" s="105">
        <v>3578</v>
      </c>
      <c r="E9" s="104">
        <v>3479</v>
      </c>
      <c r="F9" s="105">
        <v>3578</v>
      </c>
      <c r="G9" s="104">
        <v>2360</v>
      </c>
      <c r="H9" s="105">
        <v>2624</v>
      </c>
      <c r="I9" s="87">
        <v>165</v>
      </c>
      <c r="J9" s="105">
        <v>187</v>
      </c>
      <c r="K9" s="106">
        <v>96.1</v>
      </c>
      <c r="L9" s="107">
        <v>96.3</v>
      </c>
      <c r="M9" s="108"/>
      <c r="N9" s="109"/>
    </row>
    <row r="10" spans="1:14" s="48" customFormat="1" ht="19.5" customHeight="1">
      <c r="A10" s="47"/>
      <c r="B10" s="132" t="s">
        <v>62</v>
      </c>
      <c r="C10" s="104">
        <v>791</v>
      </c>
      <c r="D10" s="105">
        <v>775</v>
      </c>
      <c r="E10" s="104">
        <v>791</v>
      </c>
      <c r="F10" s="105">
        <v>775</v>
      </c>
      <c r="G10" s="104">
        <v>792</v>
      </c>
      <c r="H10" s="105">
        <v>776</v>
      </c>
      <c r="I10" s="87">
        <v>19</v>
      </c>
      <c r="J10" s="105">
        <v>37</v>
      </c>
      <c r="K10" s="106">
        <v>98</v>
      </c>
      <c r="L10" s="107">
        <v>96.2</v>
      </c>
      <c r="M10" s="108"/>
      <c r="N10" s="109"/>
    </row>
    <row r="11" spans="1:14" s="48" customFormat="1" ht="19.5" customHeight="1">
      <c r="A11" s="47"/>
      <c r="B11" s="103" t="s">
        <v>33</v>
      </c>
      <c r="C11" s="104">
        <v>693</v>
      </c>
      <c r="D11" s="105">
        <v>663</v>
      </c>
      <c r="E11" s="104">
        <v>648</v>
      </c>
      <c r="F11" s="105">
        <v>663</v>
      </c>
      <c r="G11" s="104">
        <v>236</v>
      </c>
      <c r="H11" s="105">
        <v>194</v>
      </c>
      <c r="I11" s="87">
        <v>8</v>
      </c>
      <c r="J11" s="105">
        <v>17</v>
      </c>
      <c r="K11" s="106">
        <v>98.9</v>
      </c>
      <c r="L11" s="107">
        <v>97.5</v>
      </c>
      <c r="M11" s="108"/>
      <c r="N11" s="109"/>
    </row>
    <row r="12" spans="1:14" s="48" customFormat="1" ht="19.5" customHeight="1">
      <c r="A12" s="47"/>
      <c r="B12" s="103" t="s">
        <v>10</v>
      </c>
      <c r="C12" s="104">
        <v>118</v>
      </c>
      <c r="D12" s="105">
        <v>108</v>
      </c>
      <c r="E12" s="104">
        <v>118</v>
      </c>
      <c r="F12" s="105">
        <v>108</v>
      </c>
      <c r="G12" s="104">
        <v>89</v>
      </c>
      <c r="H12" s="105">
        <v>82</v>
      </c>
      <c r="I12" s="87">
        <v>4</v>
      </c>
      <c r="J12" s="105">
        <v>8</v>
      </c>
      <c r="K12" s="106">
        <v>96.9</v>
      </c>
      <c r="L12" s="107">
        <v>93.4</v>
      </c>
      <c r="M12" s="108"/>
      <c r="N12" s="109"/>
    </row>
    <row r="13" spans="1:14" s="23" customFormat="1" ht="19.5" customHeight="1">
      <c r="A13" s="45"/>
      <c r="B13" s="79" t="s">
        <v>43</v>
      </c>
      <c r="C13" s="116">
        <f>C12+C11+C10+C9</f>
        <v>5081</v>
      </c>
      <c r="D13" s="117">
        <f aca="true" t="shared" si="0" ref="D13:J13">D12+D11+D10+D9</f>
        <v>5124</v>
      </c>
      <c r="E13" s="116">
        <f t="shared" si="0"/>
        <v>5036</v>
      </c>
      <c r="F13" s="117">
        <f t="shared" si="0"/>
        <v>5124</v>
      </c>
      <c r="G13" s="116">
        <f t="shared" si="0"/>
        <v>3477</v>
      </c>
      <c r="H13" s="117">
        <f t="shared" si="0"/>
        <v>3676</v>
      </c>
      <c r="I13" s="25">
        <f t="shared" si="0"/>
        <v>196</v>
      </c>
      <c r="J13" s="117">
        <f t="shared" si="0"/>
        <v>249</v>
      </c>
      <c r="K13" s="118">
        <v>96.8</v>
      </c>
      <c r="L13" s="119">
        <v>96.4</v>
      </c>
      <c r="M13" s="76"/>
      <c r="N13" s="77"/>
    </row>
    <row r="14" spans="1:14" s="48" customFormat="1" ht="9.75" customHeight="1">
      <c r="A14" s="47"/>
      <c r="B14" s="103"/>
      <c r="C14" s="104"/>
      <c r="D14" s="105"/>
      <c r="E14" s="104"/>
      <c r="F14" s="105"/>
      <c r="G14" s="104"/>
      <c r="H14" s="105"/>
      <c r="I14" s="87"/>
      <c r="J14" s="105"/>
      <c r="K14" s="106"/>
      <c r="L14" s="107"/>
      <c r="M14" s="108"/>
      <c r="N14" s="109"/>
    </row>
    <row r="15" spans="1:14" s="48" customFormat="1" ht="19.5" customHeight="1">
      <c r="A15" s="47"/>
      <c r="B15" s="103" t="s">
        <v>7</v>
      </c>
      <c r="C15" s="104">
        <v>2254</v>
      </c>
      <c r="D15" s="105">
        <v>1629</v>
      </c>
      <c r="E15" s="104">
        <v>2254</v>
      </c>
      <c r="F15" s="105">
        <v>1629</v>
      </c>
      <c r="G15" s="104">
        <v>187</v>
      </c>
      <c r="H15" s="105">
        <v>214</v>
      </c>
      <c r="I15" s="87">
        <v>9</v>
      </c>
      <c r="J15" s="105">
        <v>30</v>
      </c>
      <c r="K15" s="106">
        <v>99.6</v>
      </c>
      <c r="L15" s="107">
        <v>98.3</v>
      </c>
      <c r="M15" s="108"/>
      <c r="N15" s="109"/>
    </row>
    <row r="16" spans="1:14" s="48" customFormat="1" ht="19.5" customHeight="1">
      <c r="A16" s="47"/>
      <c r="B16" s="103" t="s">
        <v>8</v>
      </c>
      <c r="C16" s="104">
        <v>245</v>
      </c>
      <c r="D16" s="105">
        <v>183</v>
      </c>
      <c r="E16" s="104">
        <v>245</v>
      </c>
      <c r="F16" s="105">
        <v>183</v>
      </c>
      <c r="G16" s="104">
        <v>110</v>
      </c>
      <c r="H16" s="105">
        <v>112</v>
      </c>
      <c r="I16" s="87">
        <v>27</v>
      </c>
      <c r="J16" s="105">
        <v>26</v>
      </c>
      <c r="K16" s="106">
        <v>90.9</v>
      </c>
      <c r="L16" s="107">
        <v>89.5</v>
      </c>
      <c r="M16" s="108"/>
      <c r="N16" s="109"/>
    </row>
    <row r="17" spans="1:14" s="48" customFormat="1" ht="19.5" customHeight="1">
      <c r="A17" s="47"/>
      <c r="B17" s="103" t="s">
        <v>11</v>
      </c>
      <c r="C17" s="104">
        <v>35</v>
      </c>
      <c r="D17" s="105">
        <v>25</v>
      </c>
      <c r="E17" s="104">
        <v>35</v>
      </c>
      <c r="F17" s="105">
        <v>25</v>
      </c>
      <c r="G17" s="104">
        <v>20</v>
      </c>
      <c r="H17" s="105">
        <v>19</v>
      </c>
      <c r="I17" s="87">
        <v>5</v>
      </c>
      <c r="J17" s="105">
        <v>5</v>
      </c>
      <c r="K17" s="106">
        <v>87.8</v>
      </c>
      <c r="L17" s="107">
        <v>82.7</v>
      </c>
      <c r="M17" s="108"/>
      <c r="N17" s="109"/>
    </row>
    <row r="18" spans="1:14" s="48" customFormat="1" ht="19.5" customHeight="1">
      <c r="A18" s="47"/>
      <c r="B18" s="103" t="s">
        <v>12</v>
      </c>
      <c r="C18" s="104">
        <v>30</v>
      </c>
      <c r="D18" s="105">
        <v>29</v>
      </c>
      <c r="E18" s="104">
        <v>30</v>
      </c>
      <c r="F18" s="105">
        <v>29</v>
      </c>
      <c r="G18" s="104">
        <v>18</v>
      </c>
      <c r="H18" s="105">
        <v>18</v>
      </c>
      <c r="I18" s="87">
        <v>1</v>
      </c>
      <c r="J18" s="105">
        <v>1</v>
      </c>
      <c r="K18" s="106">
        <v>96.3</v>
      </c>
      <c r="L18" s="107">
        <v>95.7</v>
      </c>
      <c r="M18" s="108"/>
      <c r="N18" s="109"/>
    </row>
    <row r="19" spans="1:14" s="48" customFormat="1" ht="19.5" customHeight="1">
      <c r="A19" s="47"/>
      <c r="B19" s="103" t="s">
        <v>25</v>
      </c>
      <c r="C19" s="104">
        <v>11</v>
      </c>
      <c r="D19" s="105">
        <v>30</v>
      </c>
      <c r="E19" s="104">
        <v>12</v>
      </c>
      <c r="F19" s="105">
        <v>30</v>
      </c>
      <c r="G19" s="104">
        <v>9</v>
      </c>
      <c r="H19" s="105">
        <v>29</v>
      </c>
      <c r="I19" s="87">
        <v>5</v>
      </c>
      <c r="J19" s="105">
        <v>6</v>
      </c>
      <c r="K19" s="106">
        <v>75.2</v>
      </c>
      <c r="L19" s="107">
        <v>82.6</v>
      </c>
      <c r="M19" s="108"/>
      <c r="N19" s="109"/>
    </row>
    <row r="20" spans="1:14" s="48" customFormat="1" ht="19.5" customHeight="1">
      <c r="A20" s="47"/>
      <c r="B20" s="103" t="s">
        <v>58</v>
      </c>
      <c r="C20" s="104">
        <v>21</v>
      </c>
      <c r="D20" s="105" t="s">
        <v>59</v>
      </c>
      <c r="E20" s="104" t="s">
        <v>60</v>
      </c>
      <c r="F20" s="105" t="s">
        <v>60</v>
      </c>
      <c r="G20" s="104">
        <v>9</v>
      </c>
      <c r="H20" s="105" t="s">
        <v>59</v>
      </c>
      <c r="I20" s="87">
        <v>1</v>
      </c>
      <c r="J20" s="105" t="s">
        <v>59</v>
      </c>
      <c r="K20" s="106">
        <v>95.8</v>
      </c>
      <c r="L20" s="107" t="s">
        <v>59</v>
      </c>
      <c r="M20" s="108"/>
      <c r="N20" s="109"/>
    </row>
    <row r="21" spans="1:14" s="23" customFormat="1" ht="19.5" customHeight="1">
      <c r="A21" s="45"/>
      <c r="B21" s="79" t="s">
        <v>44</v>
      </c>
      <c r="C21" s="116">
        <f>C20+C19+C18+C17+C16+C15</f>
        <v>2596</v>
      </c>
      <c r="D21" s="117">
        <f>D19+D18+D17+D16+D15</f>
        <v>1896</v>
      </c>
      <c r="E21" s="116">
        <f>E19+E18+E17+E16+E15</f>
        <v>2576</v>
      </c>
      <c r="F21" s="117">
        <f>F19+F18+F17+F16+F15</f>
        <v>1896</v>
      </c>
      <c r="G21" s="116">
        <f>G20+G19+G18+G17+G16+G15</f>
        <v>353</v>
      </c>
      <c r="H21" s="117">
        <f>H19+H18+H17+H16+H15</f>
        <v>392</v>
      </c>
      <c r="I21" s="25">
        <f>I20+I19+I18+I17+I16+I15</f>
        <v>48</v>
      </c>
      <c r="J21" s="121">
        <f>J19+J18+J17+J16+J15</f>
        <v>68</v>
      </c>
      <c r="K21" s="118">
        <v>98.3</v>
      </c>
      <c r="L21" s="119">
        <v>96.8</v>
      </c>
      <c r="M21" s="76"/>
      <c r="N21" s="77"/>
    </row>
    <row r="22" spans="1:14" s="48" customFormat="1" ht="9.75" customHeight="1">
      <c r="A22" s="47"/>
      <c r="B22" s="103"/>
      <c r="C22" s="104"/>
      <c r="D22" s="105"/>
      <c r="E22" s="104"/>
      <c r="F22" s="105"/>
      <c r="G22" s="104"/>
      <c r="H22" s="105"/>
      <c r="I22" s="87"/>
      <c r="J22" s="105"/>
      <c r="K22" s="106"/>
      <c r="L22" s="107"/>
      <c r="M22" s="108"/>
      <c r="N22" s="109"/>
    </row>
    <row r="23" spans="1:14" s="48" customFormat="1" ht="19.5" customHeight="1">
      <c r="A23" s="47"/>
      <c r="B23" s="103" t="s">
        <v>66</v>
      </c>
      <c r="C23" s="104">
        <v>1784</v>
      </c>
      <c r="D23" s="105">
        <v>2211</v>
      </c>
      <c r="E23" s="104">
        <v>1784</v>
      </c>
      <c r="F23" s="105">
        <v>2211</v>
      </c>
      <c r="G23" s="104">
        <v>709</v>
      </c>
      <c r="H23" s="105">
        <v>697</v>
      </c>
      <c r="I23" s="87">
        <v>123</v>
      </c>
      <c r="J23" s="105">
        <v>160</v>
      </c>
      <c r="K23" s="106">
        <v>93.5</v>
      </c>
      <c r="L23" s="107">
        <v>93.7</v>
      </c>
      <c r="M23" s="108"/>
      <c r="N23" s="109"/>
    </row>
    <row r="24" spans="1:14" s="48" customFormat="1" ht="19.5" customHeight="1">
      <c r="A24" s="47"/>
      <c r="B24" s="103" t="s">
        <v>67</v>
      </c>
      <c r="C24" s="104">
        <v>155</v>
      </c>
      <c r="D24" s="105">
        <v>203</v>
      </c>
      <c r="E24" s="104">
        <v>155</v>
      </c>
      <c r="F24" s="105">
        <v>203</v>
      </c>
      <c r="G24" s="104">
        <v>87</v>
      </c>
      <c r="H24" s="105">
        <v>89</v>
      </c>
      <c r="I24" s="87">
        <v>7</v>
      </c>
      <c r="J24" s="105">
        <v>30</v>
      </c>
      <c r="K24" s="106">
        <v>96.4</v>
      </c>
      <c r="L24" s="107">
        <v>88.9</v>
      </c>
      <c r="M24" s="108"/>
      <c r="N24" s="109"/>
    </row>
    <row r="25" spans="1:14" s="48" customFormat="1" ht="19.5" customHeight="1">
      <c r="A25" s="47"/>
      <c r="B25" s="103" t="s">
        <v>9</v>
      </c>
      <c r="C25" s="104">
        <v>105</v>
      </c>
      <c r="D25" s="105">
        <v>99</v>
      </c>
      <c r="E25" s="104">
        <v>105</v>
      </c>
      <c r="F25" s="105">
        <v>99</v>
      </c>
      <c r="G25" s="104">
        <v>48</v>
      </c>
      <c r="H25" s="105">
        <v>33</v>
      </c>
      <c r="I25" s="87">
        <v>10</v>
      </c>
      <c r="J25" s="105">
        <v>9</v>
      </c>
      <c r="K25" s="106">
        <v>91.4</v>
      </c>
      <c r="L25" s="107">
        <v>91.8</v>
      </c>
      <c r="M25" s="108"/>
      <c r="N25" s="109"/>
    </row>
    <row r="26" spans="1:14" s="48" customFormat="1" ht="19.5" customHeight="1">
      <c r="A26" s="47"/>
      <c r="B26" s="103" t="s">
        <v>34</v>
      </c>
      <c r="C26" s="104">
        <v>12</v>
      </c>
      <c r="D26" s="105">
        <v>23</v>
      </c>
      <c r="E26" s="104">
        <v>12</v>
      </c>
      <c r="F26" s="105">
        <v>23</v>
      </c>
      <c r="G26" s="104">
        <v>7</v>
      </c>
      <c r="H26" s="105">
        <v>7</v>
      </c>
      <c r="I26" s="87">
        <v>2</v>
      </c>
      <c r="J26" s="105">
        <v>1</v>
      </c>
      <c r="K26" s="106">
        <v>89.3</v>
      </c>
      <c r="L26" s="107">
        <v>95.5</v>
      </c>
      <c r="M26" s="108"/>
      <c r="N26" s="109"/>
    </row>
    <row r="27" spans="1:14" s="48" customFormat="1" ht="19.5" customHeight="1">
      <c r="A27" s="47"/>
      <c r="B27" s="103" t="s">
        <v>45</v>
      </c>
      <c r="C27" s="104">
        <v>11</v>
      </c>
      <c r="D27" s="105">
        <v>14</v>
      </c>
      <c r="E27" s="104">
        <v>11</v>
      </c>
      <c r="F27" s="105">
        <v>14</v>
      </c>
      <c r="G27" s="104">
        <v>6</v>
      </c>
      <c r="H27" s="105">
        <v>6</v>
      </c>
      <c r="I27" s="87">
        <v>1</v>
      </c>
      <c r="J27" s="105">
        <v>1</v>
      </c>
      <c r="K27" s="106">
        <v>91.9</v>
      </c>
      <c r="L27" s="107">
        <v>94.6</v>
      </c>
      <c r="M27" s="108"/>
      <c r="N27" s="109"/>
    </row>
    <row r="28" spans="1:14" s="48" customFormat="1" ht="19.5" customHeight="1">
      <c r="A28" s="47"/>
      <c r="B28" s="103" t="s">
        <v>78</v>
      </c>
      <c r="C28" s="104">
        <v>39</v>
      </c>
      <c r="D28" s="105" t="s">
        <v>59</v>
      </c>
      <c r="E28" s="104">
        <v>39</v>
      </c>
      <c r="F28" s="105" t="s">
        <v>60</v>
      </c>
      <c r="G28" s="104" t="s">
        <v>59</v>
      </c>
      <c r="H28" s="105" t="s">
        <v>59</v>
      </c>
      <c r="I28" s="87" t="s">
        <v>59</v>
      </c>
      <c r="J28" s="105" t="s">
        <v>59</v>
      </c>
      <c r="K28" s="106">
        <v>99.2</v>
      </c>
      <c r="L28" s="107" t="s">
        <v>59</v>
      </c>
      <c r="M28" s="108"/>
      <c r="N28" s="109"/>
    </row>
    <row r="29" spans="1:14" s="23" customFormat="1" ht="19.5" customHeight="1">
      <c r="A29" s="45"/>
      <c r="B29" s="79" t="s">
        <v>46</v>
      </c>
      <c r="C29" s="116">
        <f>SUM(C23:C28)</f>
        <v>2106</v>
      </c>
      <c r="D29" s="117">
        <f>D27+D26+D25+D24+D23</f>
        <v>2550</v>
      </c>
      <c r="E29" s="116">
        <f>SUM(E23:E28)</f>
        <v>2106</v>
      </c>
      <c r="F29" s="117">
        <f>F27+F26+F25+F24+F23</f>
        <v>2550</v>
      </c>
      <c r="G29" s="116">
        <f>G27+G26+G25+G24+G23</f>
        <v>857</v>
      </c>
      <c r="H29" s="117">
        <f>H27+H26+H25+H24+H23</f>
        <v>832</v>
      </c>
      <c r="I29" s="25">
        <f>I27+I26+I25+I24+I23</f>
        <v>143</v>
      </c>
      <c r="J29" s="117">
        <f>J27+J26+J25+J24+J23</f>
        <v>201</v>
      </c>
      <c r="K29" s="118">
        <v>93.7</v>
      </c>
      <c r="L29" s="119">
        <v>93.2</v>
      </c>
      <c r="M29" s="76"/>
      <c r="N29" s="77"/>
    </row>
    <row r="30" spans="1:14" s="48" customFormat="1" ht="9.75" customHeight="1">
      <c r="A30" s="47"/>
      <c r="B30" s="103"/>
      <c r="C30" s="104"/>
      <c r="D30" s="105"/>
      <c r="E30" s="104"/>
      <c r="F30" s="105"/>
      <c r="G30" s="104"/>
      <c r="H30" s="105"/>
      <c r="I30" s="87"/>
      <c r="J30" s="105"/>
      <c r="K30" s="106"/>
      <c r="L30" s="107"/>
      <c r="M30" s="108"/>
      <c r="N30" s="109"/>
    </row>
    <row r="31" spans="1:14" s="48" customFormat="1" ht="19.5" customHeight="1">
      <c r="A31" s="47"/>
      <c r="B31" s="78" t="s">
        <v>20</v>
      </c>
      <c r="C31" s="104">
        <v>2130</v>
      </c>
      <c r="D31" s="105">
        <v>1344</v>
      </c>
      <c r="E31" s="104">
        <v>1852</v>
      </c>
      <c r="F31" s="105">
        <v>1344</v>
      </c>
      <c r="G31" s="104">
        <v>170</v>
      </c>
      <c r="H31" s="105">
        <v>174</v>
      </c>
      <c r="I31" s="87">
        <v>3</v>
      </c>
      <c r="J31" s="105">
        <v>6</v>
      </c>
      <c r="K31" s="88">
        <v>99.9</v>
      </c>
      <c r="L31" s="107">
        <v>99.6</v>
      </c>
      <c r="M31" s="108"/>
      <c r="N31" s="109"/>
    </row>
    <row r="32" spans="1:14" s="48" customFormat="1" ht="19.5" customHeight="1">
      <c r="A32" s="47"/>
      <c r="B32" s="78" t="s">
        <v>68</v>
      </c>
      <c r="C32" s="104">
        <v>13</v>
      </c>
      <c r="D32" s="105">
        <v>34</v>
      </c>
      <c r="E32" s="104">
        <v>15</v>
      </c>
      <c r="F32" s="105">
        <v>34</v>
      </c>
      <c r="G32" s="104">
        <v>7</v>
      </c>
      <c r="H32" s="105">
        <v>7</v>
      </c>
      <c r="I32" s="87">
        <v>1</v>
      </c>
      <c r="J32" s="105" t="s">
        <v>59</v>
      </c>
      <c r="K32" s="106">
        <v>94.8</v>
      </c>
      <c r="L32" s="107">
        <v>98.5</v>
      </c>
      <c r="M32" s="108"/>
      <c r="N32" s="109"/>
    </row>
    <row r="33" spans="1:14" s="48" customFormat="1" ht="19.5" customHeight="1">
      <c r="A33" s="47"/>
      <c r="B33" s="103" t="s">
        <v>21</v>
      </c>
      <c r="C33" s="104">
        <f>C31+C32</f>
        <v>2143</v>
      </c>
      <c r="D33" s="105">
        <f>SUM(D30:D32)</f>
        <v>1378</v>
      </c>
      <c r="E33" s="104">
        <f>E31+E32</f>
        <v>1867</v>
      </c>
      <c r="F33" s="105">
        <f>SUM(F30:F32)</f>
        <v>1378</v>
      </c>
      <c r="G33" s="104">
        <f>G31+G32</f>
        <v>177</v>
      </c>
      <c r="H33" s="105">
        <f>SUM(H30:H32)</f>
        <v>181</v>
      </c>
      <c r="I33" s="104">
        <f>I31+I32</f>
        <v>4</v>
      </c>
      <c r="J33" s="105">
        <f>SUM(J30:J32)</f>
        <v>6</v>
      </c>
      <c r="K33" s="88">
        <v>99.8</v>
      </c>
      <c r="L33" s="107">
        <v>99.6</v>
      </c>
      <c r="M33" s="108"/>
      <c r="N33" s="109"/>
    </row>
    <row r="34" spans="1:14" s="48" customFormat="1" ht="19.5" customHeight="1">
      <c r="A34" s="47"/>
      <c r="B34" s="103" t="s">
        <v>57</v>
      </c>
      <c r="C34" s="104">
        <v>73</v>
      </c>
      <c r="D34" s="105">
        <v>74</v>
      </c>
      <c r="E34" s="104">
        <v>73</v>
      </c>
      <c r="F34" s="105">
        <v>74</v>
      </c>
      <c r="G34" s="104">
        <v>76</v>
      </c>
      <c r="H34" s="105">
        <v>71</v>
      </c>
      <c r="I34" s="87">
        <v>1</v>
      </c>
      <c r="J34" s="105">
        <v>1</v>
      </c>
      <c r="K34" s="106">
        <v>98.8</v>
      </c>
      <c r="L34" s="107">
        <v>99.2</v>
      </c>
      <c r="M34" s="108"/>
      <c r="N34" s="109"/>
    </row>
    <row r="35" spans="1:14" s="23" customFormat="1" ht="19.5" customHeight="1">
      <c r="A35" s="45"/>
      <c r="B35" s="79" t="s">
        <v>52</v>
      </c>
      <c r="C35" s="116">
        <f aca="true" t="shared" si="1" ref="C35:J35">C33+C34</f>
        <v>2216</v>
      </c>
      <c r="D35" s="117">
        <f t="shared" si="1"/>
        <v>1452</v>
      </c>
      <c r="E35" s="116">
        <f t="shared" si="1"/>
        <v>1940</v>
      </c>
      <c r="F35" s="117">
        <f t="shared" si="1"/>
        <v>1452</v>
      </c>
      <c r="G35" s="116">
        <f t="shared" si="1"/>
        <v>253</v>
      </c>
      <c r="H35" s="117">
        <f t="shared" si="1"/>
        <v>252</v>
      </c>
      <c r="I35" s="116">
        <f t="shared" si="1"/>
        <v>5</v>
      </c>
      <c r="J35" s="117">
        <f t="shared" si="1"/>
        <v>7</v>
      </c>
      <c r="K35" s="118">
        <v>99.8</v>
      </c>
      <c r="L35" s="119">
        <v>99.6</v>
      </c>
      <c r="M35" s="76"/>
      <c r="N35" s="77"/>
    </row>
    <row r="36" spans="1:14" s="48" customFormat="1" ht="9.75" customHeight="1">
      <c r="A36" s="47"/>
      <c r="B36" s="103"/>
      <c r="C36" s="104"/>
      <c r="D36" s="105"/>
      <c r="E36" s="104"/>
      <c r="F36" s="105"/>
      <c r="G36" s="104"/>
      <c r="H36" s="105"/>
      <c r="I36" s="87"/>
      <c r="J36" s="105"/>
      <c r="K36" s="106"/>
      <c r="L36" s="107"/>
      <c r="M36" s="108"/>
      <c r="N36" s="109"/>
    </row>
    <row r="37" spans="1:14" s="48" customFormat="1" ht="19.5" customHeight="1">
      <c r="A37" s="47"/>
      <c r="B37" s="78" t="s">
        <v>37</v>
      </c>
      <c r="C37" s="104">
        <v>299</v>
      </c>
      <c r="D37" s="105">
        <v>484</v>
      </c>
      <c r="E37" s="104">
        <v>385</v>
      </c>
      <c r="F37" s="105">
        <v>484</v>
      </c>
      <c r="G37" s="104">
        <v>153</v>
      </c>
      <c r="H37" s="105">
        <v>210</v>
      </c>
      <c r="I37" s="87">
        <v>16</v>
      </c>
      <c r="J37" s="105">
        <v>30</v>
      </c>
      <c r="K37" s="106">
        <v>95.6</v>
      </c>
      <c r="L37" s="107">
        <v>94.6</v>
      </c>
      <c r="M37" s="108"/>
      <c r="N37" s="109"/>
    </row>
    <row r="38" spans="1:14" s="48" customFormat="1" ht="19.5" customHeight="1">
      <c r="A38" s="47"/>
      <c r="B38" s="78" t="s">
        <v>38</v>
      </c>
      <c r="C38" s="104">
        <v>298</v>
      </c>
      <c r="D38" s="105">
        <v>455</v>
      </c>
      <c r="E38" s="104">
        <v>279</v>
      </c>
      <c r="F38" s="105">
        <v>455</v>
      </c>
      <c r="G38" s="104">
        <v>29</v>
      </c>
      <c r="H38" s="105">
        <v>27</v>
      </c>
      <c r="I38" s="87">
        <v>5</v>
      </c>
      <c r="J38" s="105">
        <v>2</v>
      </c>
      <c r="K38" s="106">
        <v>98.5</v>
      </c>
      <c r="L38" s="107">
        <v>99.5</v>
      </c>
      <c r="M38" s="108"/>
      <c r="N38" s="109"/>
    </row>
    <row r="39" spans="1:14" s="48" customFormat="1" ht="19.5" customHeight="1">
      <c r="A39" s="47"/>
      <c r="B39" s="78" t="s">
        <v>40</v>
      </c>
      <c r="C39" s="104">
        <v>38</v>
      </c>
      <c r="D39" s="105">
        <v>31</v>
      </c>
      <c r="E39" s="104">
        <v>37</v>
      </c>
      <c r="F39" s="105">
        <v>31</v>
      </c>
      <c r="G39" s="104">
        <v>34</v>
      </c>
      <c r="H39" s="105">
        <v>28</v>
      </c>
      <c r="I39" s="87">
        <v>2</v>
      </c>
      <c r="J39" s="105">
        <v>2</v>
      </c>
      <c r="K39" s="106">
        <v>94.3</v>
      </c>
      <c r="L39" s="107">
        <v>93.3</v>
      </c>
      <c r="M39" s="108"/>
      <c r="N39" s="109"/>
    </row>
    <row r="40" spans="1:14" s="48" customFormat="1" ht="19.5" customHeight="1">
      <c r="A40" s="47"/>
      <c r="B40" s="78" t="s">
        <v>39</v>
      </c>
      <c r="C40" s="104">
        <v>39</v>
      </c>
      <c r="D40" s="105">
        <v>45</v>
      </c>
      <c r="E40" s="104">
        <v>42</v>
      </c>
      <c r="F40" s="105">
        <v>45</v>
      </c>
      <c r="G40" s="104">
        <v>17</v>
      </c>
      <c r="H40" s="105">
        <v>10</v>
      </c>
      <c r="I40" s="87">
        <v>4</v>
      </c>
      <c r="J40" s="105">
        <v>3</v>
      </c>
      <c r="K40" s="106">
        <v>89.4</v>
      </c>
      <c r="L40" s="107">
        <v>93.6</v>
      </c>
      <c r="M40" s="108"/>
      <c r="N40" s="109"/>
    </row>
    <row r="41" spans="1:14" s="48" customFormat="1" ht="19.5" customHeight="1">
      <c r="A41" s="47"/>
      <c r="B41" s="78" t="s">
        <v>23</v>
      </c>
      <c r="C41" s="104">
        <v>71</v>
      </c>
      <c r="D41" s="105">
        <v>75</v>
      </c>
      <c r="E41" s="104">
        <v>57</v>
      </c>
      <c r="F41" s="105">
        <v>75</v>
      </c>
      <c r="G41" s="104">
        <v>18</v>
      </c>
      <c r="H41" s="105">
        <v>6</v>
      </c>
      <c r="I41" s="87">
        <v>-20</v>
      </c>
      <c r="J41" s="105">
        <v>-10</v>
      </c>
      <c r="K41" s="106">
        <v>129.5</v>
      </c>
      <c r="L41" s="107">
        <v>112.5</v>
      </c>
      <c r="M41" s="108"/>
      <c r="N41" s="109"/>
    </row>
    <row r="42" spans="1:14" s="48" customFormat="1" ht="19.5" customHeight="1">
      <c r="A42" s="47"/>
      <c r="B42" s="103" t="s">
        <v>24</v>
      </c>
      <c r="C42" s="104">
        <f>C41+C40+C39+C38+C37</f>
        <v>745</v>
      </c>
      <c r="D42" s="105">
        <f aca="true" t="shared" si="2" ref="D42:J42">D41+D40+D39+D38+D37</f>
        <v>1090</v>
      </c>
      <c r="E42" s="104">
        <f t="shared" si="2"/>
        <v>800</v>
      </c>
      <c r="F42" s="105">
        <f t="shared" si="2"/>
        <v>1090</v>
      </c>
      <c r="G42" s="104">
        <f t="shared" si="2"/>
        <v>251</v>
      </c>
      <c r="H42" s="105">
        <f t="shared" si="2"/>
        <v>281</v>
      </c>
      <c r="I42" s="87">
        <f t="shared" si="2"/>
        <v>7</v>
      </c>
      <c r="J42" s="105">
        <f t="shared" si="2"/>
        <v>27</v>
      </c>
      <c r="K42" s="106">
        <v>99.2</v>
      </c>
      <c r="L42" s="107">
        <v>97.7</v>
      </c>
      <c r="M42" s="108"/>
      <c r="N42" s="109"/>
    </row>
    <row r="43" spans="1:14" s="48" customFormat="1" ht="19.5" customHeight="1">
      <c r="A43" s="47"/>
      <c r="B43" s="78" t="s">
        <v>13</v>
      </c>
      <c r="C43" s="104">
        <v>22</v>
      </c>
      <c r="D43" s="105">
        <v>44</v>
      </c>
      <c r="E43" s="104">
        <v>25</v>
      </c>
      <c r="F43" s="105">
        <v>44</v>
      </c>
      <c r="G43" s="104">
        <v>15</v>
      </c>
      <c r="H43" s="105">
        <v>20</v>
      </c>
      <c r="I43" s="87">
        <v>5</v>
      </c>
      <c r="J43" s="105">
        <v>4</v>
      </c>
      <c r="K43" s="106">
        <v>80.7</v>
      </c>
      <c r="L43" s="107">
        <v>92.5</v>
      </c>
      <c r="M43" s="108"/>
      <c r="N43" s="109"/>
    </row>
    <row r="44" spans="1:14" s="48" customFormat="1" ht="19.5" customHeight="1">
      <c r="A44" s="47"/>
      <c r="B44" s="78" t="s">
        <v>16</v>
      </c>
      <c r="C44" s="104">
        <v>68</v>
      </c>
      <c r="D44" s="105">
        <v>80</v>
      </c>
      <c r="E44" s="104">
        <v>68</v>
      </c>
      <c r="F44" s="105">
        <v>80</v>
      </c>
      <c r="G44" s="104">
        <v>41</v>
      </c>
      <c r="H44" s="105">
        <v>42</v>
      </c>
      <c r="I44" s="87">
        <v>9</v>
      </c>
      <c r="J44" s="105">
        <v>9</v>
      </c>
      <c r="K44" s="106">
        <v>87.9</v>
      </c>
      <c r="L44" s="107">
        <v>89.4</v>
      </c>
      <c r="M44" s="108"/>
      <c r="N44" s="109"/>
    </row>
    <row r="45" spans="1:14" s="48" customFormat="1" ht="19.5" customHeight="1">
      <c r="A45" s="47"/>
      <c r="B45" s="78" t="s">
        <v>17</v>
      </c>
      <c r="C45" s="104">
        <v>40</v>
      </c>
      <c r="D45" s="105">
        <v>27</v>
      </c>
      <c r="E45" s="104">
        <v>43</v>
      </c>
      <c r="F45" s="105">
        <v>27</v>
      </c>
      <c r="G45" s="104">
        <v>13</v>
      </c>
      <c r="H45" s="105">
        <v>16</v>
      </c>
      <c r="I45" s="87">
        <v>1</v>
      </c>
      <c r="J45" s="105">
        <v>4</v>
      </c>
      <c r="K45" s="106">
        <v>96.8</v>
      </c>
      <c r="L45" s="107">
        <v>85.8</v>
      </c>
      <c r="M45" s="108"/>
      <c r="N45" s="109"/>
    </row>
    <row r="46" spans="1:14" s="48" customFormat="1" ht="19.5" customHeight="1">
      <c r="A46" s="47"/>
      <c r="B46" s="78" t="s">
        <v>14</v>
      </c>
      <c r="C46" s="104">
        <v>149</v>
      </c>
      <c r="D46" s="105">
        <v>63</v>
      </c>
      <c r="E46" s="104">
        <v>188</v>
      </c>
      <c r="F46" s="105">
        <v>63</v>
      </c>
      <c r="G46" s="104">
        <v>40</v>
      </c>
      <c r="H46" s="105">
        <v>38</v>
      </c>
      <c r="I46" s="87">
        <v>2</v>
      </c>
      <c r="J46" s="105">
        <v>4</v>
      </c>
      <c r="K46" s="106">
        <v>98.8</v>
      </c>
      <c r="L46" s="107">
        <v>93.8</v>
      </c>
      <c r="M46" s="108"/>
      <c r="N46" s="109"/>
    </row>
    <row r="47" spans="1:14" s="48" customFormat="1" ht="19.5" customHeight="1">
      <c r="A47" s="47"/>
      <c r="B47" s="78" t="s">
        <v>15</v>
      </c>
      <c r="C47" s="104">
        <v>6</v>
      </c>
      <c r="D47" s="105">
        <v>7</v>
      </c>
      <c r="E47" s="104">
        <v>8</v>
      </c>
      <c r="F47" s="105">
        <v>7</v>
      </c>
      <c r="G47" s="104">
        <v>4</v>
      </c>
      <c r="H47" s="105">
        <v>3</v>
      </c>
      <c r="I47" s="87" t="s">
        <v>59</v>
      </c>
      <c r="J47" s="105">
        <v>1</v>
      </c>
      <c r="K47" s="106">
        <v>93.6</v>
      </c>
      <c r="L47" s="107">
        <v>88.3</v>
      </c>
      <c r="M47" s="108"/>
      <c r="N47" s="109"/>
    </row>
    <row r="48" spans="1:14" s="48" customFormat="1" ht="19.5" customHeight="1">
      <c r="A48" s="74"/>
      <c r="B48" s="78" t="s">
        <v>18</v>
      </c>
      <c r="C48" s="104">
        <v>6</v>
      </c>
      <c r="D48" s="105">
        <v>7</v>
      </c>
      <c r="E48" s="104">
        <v>6</v>
      </c>
      <c r="F48" s="105">
        <v>7</v>
      </c>
      <c r="G48" s="104">
        <v>6</v>
      </c>
      <c r="H48" s="105">
        <v>6</v>
      </c>
      <c r="I48" s="87" t="s">
        <v>59</v>
      </c>
      <c r="J48" s="105">
        <v>1</v>
      </c>
      <c r="K48" s="106">
        <v>95.8</v>
      </c>
      <c r="L48" s="107">
        <v>91.6</v>
      </c>
      <c r="M48" s="108"/>
      <c r="N48" s="109"/>
    </row>
    <row r="49" spans="1:14" s="48" customFormat="1" ht="19.5" customHeight="1">
      <c r="A49" s="110"/>
      <c r="B49" s="78" t="s">
        <v>19</v>
      </c>
      <c r="C49" s="104">
        <v>11</v>
      </c>
      <c r="D49" s="105">
        <v>13</v>
      </c>
      <c r="E49" s="104">
        <v>11</v>
      </c>
      <c r="F49" s="105">
        <v>13</v>
      </c>
      <c r="G49" s="104">
        <v>10</v>
      </c>
      <c r="H49" s="105">
        <v>9</v>
      </c>
      <c r="I49" s="87" t="s">
        <v>59</v>
      </c>
      <c r="J49" s="105">
        <v>2</v>
      </c>
      <c r="K49" s="106">
        <v>96.9</v>
      </c>
      <c r="L49" s="107">
        <v>86.4</v>
      </c>
      <c r="M49" s="108"/>
      <c r="N49" s="109"/>
    </row>
    <row r="50" spans="1:14" s="48" customFormat="1" ht="19.5" customHeight="1">
      <c r="A50" s="110"/>
      <c r="B50" s="78" t="s">
        <v>35</v>
      </c>
      <c r="C50" s="104">
        <v>4</v>
      </c>
      <c r="D50" s="105">
        <v>4</v>
      </c>
      <c r="E50" s="104">
        <v>4</v>
      </c>
      <c r="F50" s="105">
        <v>4</v>
      </c>
      <c r="G50" s="104">
        <v>4</v>
      </c>
      <c r="H50" s="105">
        <v>4</v>
      </c>
      <c r="I50" s="87">
        <v>-1</v>
      </c>
      <c r="J50" s="105">
        <v>-3</v>
      </c>
      <c r="K50" s="106">
        <v>146.3</v>
      </c>
      <c r="L50" s="107">
        <v>163</v>
      </c>
      <c r="M50" s="108"/>
      <c r="N50" s="109"/>
    </row>
    <row r="51" spans="1:14" s="48" customFormat="1" ht="19.5" customHeight="1">
      <c r="A51" s="110"/>
      <c r="B51" s="103" t="s">
        <v>36</v>
      </c>
      <c r="C51" s="104">
        <f aca="true" t="shared" si="3" ref="C51:H51">C50+C49+C48+C47+C46+C45+C44+C43</f>
        <v>306</v>
      </c>
      <c r="D51" s="105">
        <f t="shared" si="3"/>
        <v>245</v>
      </c>
      <c r="E51" s="104">
        <f t="shared" si="3"/>
        <v>353</v>
      </c>
      <c r="F51" s="105">
        <f t="shared" si="3"/>
        <v>245</v>
      </c>
      <c r="G51" s="104">
        <f t="shared" si="3"/>
        <v>133</v>
      </c>
      <c r="H51" s="105">
        <f t="shared" si="3"/>
        <v>138</v>
      </c>
      <c r="I51" s="104">
        <f>I43+I44+I45+I46+I50</f>
        <v>16</v>
      </c>
      <c r="J51" s="105">
        <f>J50+J49+J48+J47+J46+J45+J44+J43</f>
        <v>22</v>
      </c>
      <c r="K51" s="106">
        <v>94.8</v>
      </c>
      <c r="L51" s="107">
        <v>91.7</v>
      </c>
      <c r="M51" s="108"/>
      <c r="N51" s="109"/>
    </row>
    <row r="52" spans="1:14" s="48" customFormat="1" ht="19.5" customHeight="1">
      <c r="A52" s="110"/>
      <c r="B52" s="103" t="s">
        <v>55</v>
      </c>
      <c r="C52" s="104">
        <v>24</v>
      </c>
      <c r="D52" s="105">
        <v>23</v>
      </c>
      <c r="E52" s="104">
        <v>21</v>
      </c>
      <c r="F52" s="105">
        <v>23</v>
      </c>
      <c r="G52" s="104">
        <v>24</v>
      </c>
      <c r="H52" s="105">
        <v>18</v>
      </c>
      <c r="I52" s="87">
        <v>-9</v>
      </c>
      <c r="J52" s="105">
        <v>1</v>
      </c>
      <c r="K52" s="106">
        <v>158.2</v>
      </c>
      <c r="L52" s="107">
        <v>93.7</v>
      </c>
      <c r="M52" s="108"/>
      <c r="N52" s="109"/>
    </row>
    <row r="53" spans="1:14" s="23" customFormat="1" ht="19.5" customHeight="1">
      <c r="A53" s="45"/>
      <c r="B53" s="79" t="s">
        <v>56</v>
      </c>
      <c r="C53" s="116">
        <f>C52+C51+C42</f>
        <v>1075</v>
      </c>
      <c r="D53" s="117">
        <f aca="true" t="shared" si="4" ref="D53:J53">D52+D51+D42</f>
        <v>1358</v>
      </c>
      <c r="E53" s="116">
        <f t="shared" si="4"/>
        <v>1174</v>
      </c>
      <c r="F53" s="117">
        <f t="shared" si="4"/>
        <v>1358</v>
      </c>
      <c r="G53" s="116">
        <f t="shared" si="4"/>
        <v>408</v>
      </c>
      <c r="H53" s="117">
        <f t="shared" si="4"/>
        <v>437</v>
      </c>
      <c r="I53" s="25">
        <f t="shared" si="4"/>
        <v>14</v>
      </c>
      <c r="J53" s="117">
        <f t="shared" si="4"/>
        <v>50</v>
      </c>
      <c r="K53" s="118">
        <v>98.8</v>
      </c>
      <c r="L53" s="119">
        <v>96.6</v>
      </c>
      <c r="M53" s="76"/>
      <c r="N53" s="77"/>
    </row>
    <row r="54" spans="2:14" s="23" customFormat="1" ht="9.75" customHeight="1">
      <c r="B54" s="75"/>
      <c r="C54" s="50"/>
      <c r="D54" s="51"/>
      <c r="E54" s="50"/>
      <c r="F54" s="51"/>
      <c r="G54" s="50"/>
      <c r="H54" s="51"/>
      <c r="I54" s="18"/>
      <c r="J54" s="51"/>
      <c r="K54" s="52"/>
      <c r="L54" s="53"/>
      <c r="M54" s="76"/>
      <c r="N54" s="77"/>
    </row>
    <row r="55" spans="2:14" s="48" customFormat="1" ht="19.5" customHeight="1" thickBot="1">
      <c r="B55" s="80" t="s">
        <v>79</v>
      </c>
      <c r="C55" s="54">
        <v>-61</v>
      </c>
      <c r="D55" s="55">
        <v>-53</v>
      </c>
      <c r="E55" s="54">
        <v>-62</v>
      </c>
      <c r="F55" s="55">
        <v>-53</v>
      </c>
      <c r="G55" s="56" t="s">
        <v>60</v>
      </c>
      <c r="H55" s="57" t="s">
        <v>60</v>
      </c>
      <c r="I55" s="54">
        <v>-4</v>
      </c>
      <c r="J55" s="55">
        <v>14</v>
      </c>
      <c r="K55" s="58" t="s">
        <v>59</v>
      </c>
      <c r="L55" s="59" t="s">
        <v>59</v>
      </c>
      <c r="M55" s="76"/>
      <c r="N55" s="77"/>
    </row>
    <row r="56" spans="2:14" s="48" customFormat="1" ht="19.5" customHeight="1" thickBot="1">
      <c r="B56" s="81" t="s">
        <v>28</v>
      </c>
      <c r="C56" s="60">
        <f>C55+C53+C35+C29+C21+C13</f>
        <v>13013</v>
      </c>
      <c r="D56" s="61">
        <f>D55+D53+D35+D29+D21+D13</f>
        <v>12327</v>
      </c>
      <c r="E56" s="60">
        <f>E55+E53+E35+E29+E21+E13</f>
        <v>12770</v>
      </c>
      <c r="F56" s="61">
        <f>F55+F53+F35+F29+F21+F13</f>
        <v>12327</v>
      </c>
      <c r="G56" s="60">
        <f>G53+G35+G29+G21+G13</f>
        <v>5348</v>
      </c>
      <c r="H56" s="61">
        <f>H53+H35+H29+H21+H13</f>
        <v>5589</v>
      </c>
      <c r="I56" s="62">
        <f>I55+I53+I35+I29+I21+I13</f>
        <v>402</v>
      </c>
      <c r="J56" s="63">
        <f>J55+J53+J35+J29+J21+J13</f>
        <v>589</v>
      </c>
      <c r="K56" s="64">
        <v>97.3</v>
      </c>
      <c r="L56" s="65">
        <v>96.1</v>
      </c>
      <c r="M56" s="76"/>
      <c r="N56" s="77"/>
    </row>
    <row r="58" spans="2:5" ht="15.75">
      <c r="B58" s="66"/>
      <c r="C58" s="67"/>
      <c r="E58" s="67"/>
    </row>
    <row r="59" spans="2:5" ht="18">
      <c r="B59" s="141" t="s">
        <v>81</v>
      </c>
      <c r="C59" s="68"/>
      <c r="E59" s="69"/>
    </row>
    <row r="60" spans="2:5" ht="18">
      <c r="B60" s="141" t="s">
        <v>85</v>
      </c>
      <c r="C60" s="68"/>
      <c r="E60" s="69"/>
    </row>
    <row r="61" spans="2:5" ht="18">
      <c r="B61" s="141" t="s">
        <v>82</v>
      </c>
      <c r="C61" s="68"/>
      <c r="E61" s="69"/>
    </row>
    <row r="62" spans="2:13" ht="18">
      <c r="B62" s="141" t="s">
        <v>83</v>
      </c>
      <c r="C62" s="129"/>
      <c r="D62" s="130"/>
      <c r="E62" s="131"/>
      <c r="F62" s="130"/>
      <c r="G62" s="130"/>
      <c r="H62" s="130"/>
      <c r="I62" s="130"/>
      <c r="J62" s="130"/>
      <c r="K62" s="130"/>
      <c r="L62" s="130"/>
      <c r="M62" s="127"/>
    </row>
    <row r="63" spans="2:13" ht="18">
      <c r="B63" s="141" t="s">
        <v>84</v>
      </c>
      <c r="C63" s="129"/>
      <c r="D63" s="130"/>
      <c r="E63" s="131"/>
      <c r="F63" s="130"/>
      <c r="G63" s="130"/>
      <c r="H63" s="130"/>
      <c r="I63" s="130"/>
      <c r="J63" s="130"/>
      <c r="K63" s="130"/>
      <c r="L63" s="130"/>
      <c r="M63" s="127"/>
    </row>
    <row r="64" spans="2:3" ht="14.25">
      <c r="B64" s="68"/>
      <c r="C64" s="68"/>
    </row>
    <row r="65" spans="2:3" ht="14.25">
      <c r="B65" s="68"/>
      <c r="C65" s="68"/>
    </row>
    <row r="66" spans="2:3" ht="14.25">
      <c r="B66" s="68"/>
      <c r="C66" s="68"/>
    </row>
    <row r="67" spans="2:3" ht="14.25">
      <c r="B67" s="68"/>
      <c r="C67" s="68"/>
    </row>
    <row r="68" ht="14.25">
      <c r="B68" s="68"/>
    </row>
  </sheetData>
  <mergeCells count="10">
    <mergeCell ref="K6:L6"/>
    <mergeCell ref="K7:L7"/>
    <mergeCell ref="G6:H6"/>
    <mergeCell ref="G7:H7"/>
    <mergeCell ref="I7:J7"/>
    <mergeCell ref="I6:J6"/>
    <mergeCell ref="C7:D7"/>
    <mergeCell ref="C6:D6"/>
    <mergeCell ref="E6:F6"/>
    <mergeCell ref="E7:F7"/>
  </mergeCells>
  <printOptions/>
  <pageMargins left="0.78" right="0.78" top="0.5" bottom="0.49" header="0.5" footer="0.5"/>
  <pageSetup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Versicherungs-AG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Holtgrefe</dc:creator>
  <cp:keywords/>
  <dc:description/>
  <cp:lastModifiedBy>g7585</cp:lastModifiedBy>
  <cp:lastPrinted>2009-05-13T07:38:12Z</cp:lastPrinted>
  <dcterms:created xsi:type="dcterms:W3CDTF">2008-08-04T08:37:44Z</dcterms:created>
  <dcterms:modified xsi:type="dcterms:W3CDTF">2009-05-13T07:46:49Z</dcterms:modified>
  <cp:category/>
  <cp:version/>
  <cp:contentType/>
  <cp:contentStatus/>
</cp:coreProperties>
</file>