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05" windowHeight="9420" activeTab="0"/>
  </bookViews>
  <sheets>
    <sheet name="PC Quarter" sheetId="1" r:id="rId1"/>
    <sheet name="LH Quarter" sheetId="2" r:id="rId2"/>
  </sheets>
  <definedNames>
    <definedName name="OLE_LINK2" localSheetId="0">'PC Quarter'!#REF!</definedName>
  </definedNames>
  <calcPr fullCalcOnLoad="1"/>
</workbook>
</file>

<file path=xl/sharedStrings.xml><?xml version="1.0" encoding="utf-8"?>
<sst xmlns="http://schemas.openxmlformats.org/spreadsheetml/2006/main" count="147" uniqueCount="89">
  <si>
    <t>Property-Casualty operations by geographic region</t>
  </si>
  <si>
    <t>%</t>
  </si>
  <si>
    <t>Italy</t>
  </si>
  <si>
    <t>United Kingdom</t>
  </si>
  <si>
    <t>Switzerland</t>
  </si>
  <si>
    <t>Spain</t>
  </si>
  <si>
    <t>Netherlands</t>
  </si>
  <si>
    <t>Austria</t>
  </si>
  <si>
    <t>Ireland</t>
  </si>
  <si>
    <t>Portugal</t>
  </si>
  <si>
    <t>Greece</t>
  </si>
  <si>
    <t>Hungary</t>
  </si>
  <si>
    <t>Slovakia</t>
  </si>
  <si>
    <t>Czech Republic</t>
  </si>
  <si>
    <t>Poland</t>
  </si>
  <si>
    <t>Romania</t>
  </si>
  <si>
    <t>Bulgaria</t>
  </si>
  <si>
    <t>Croatia</t>
  </si>
  <si>
    <t>Russia</t>
  </si>
  <si>
    <t>New Europe</t>
  </si>
  <si>
    <t>United States</t>
  </si>
  <si>
    <t>Australia</t>
  </si>
  <si>
    <t>Other</t>
  </si>
  <si>
    <t>South America</t>
  </si>
  <si>
    <t>Credit Insurance</t>
  </si>
  <si>
    <t>Travel Insurance and Assistance Services</t>
  </si>
  <si>
    <t>Subtotal</t>
  </si>
  <si>
    <t>Total</t>
  </si>
  <si>
    <t xml:space="preserve">Life/Health operations by geographic region </t>
  </si>
  <si>
    <t>Premiums earned (net)</t>
  </si>
  <si>
    <t>Statutory expense ratio</t>
  </si>
  <si>
    <t>Operating profit</t>
  </si>
  <si>
    <t>Germany Life</t>
  </si>
  <si>
    <t>Luxembourg</t>
  </si>
  <si>
    <t>South Korea</t>
  </si>
  <si>
    <t>Taiwan</t>
  </si>
  <si>
    <t>Malaysia</t>
  </si>
  <si>
    <t>Indonesia</t>
  </si>
  <si>
    <t>Combined ratio</t>
  </si>
  <si>
    <t>Loss ratio</t>
  </si>
  <si>
    <t>Expense ratio</t>
  </si>
  <si>
    <t>Other Europe</t>
  </si>
  <si>
    <t>NAFTA</t>
  </si>
  <si>
    <t>Specialty lines</t>
  </si>
  <si>
    <t>Asia-Pacific</t>
  </si>
  <si>
    <t>€ mn</t>
  </si>
  <si>
    <t>–</t>
  </si>
  <si>
    <t>Western and Southern Europe </t>
  </si>
  <si>
    <t>Gross premiums written as stated</t>
  </si>
  <si>
    <t>—</t>
  </si>
  <si>
    <r>
      <t xml:space="preserve">Gross premiums written internal </t>
    </r>
    <r>
      <rPr>
        <b/>
        <vertAlign val="superscript"/>
        <sz val="12"/>
        <color indexed="8"/>
        <rFont val="Arial"/>
        <family val="2"/>
      </rPr>
      <t>1)</t>
    </r>
  </si>
  <si>
    <r>
      <t>— </t>
    </r>
    <r>
      <rPr>
        <b/>
        <vertAlign val="superscript"/>
        <sz val="12"/>
        <rFont val="Arial"/>
        <family val="2"/>
      </rPr>
      <t>10)</t>
    </r>
  </si>
  <si>
    <r>
      <t>1)</t>
    </r>
    <r>
      <rPr>
        <sz val="10"/>
        <rFont val="Arial"/>
        <family val="0"/>
      </rPr>
      <t xml:space="preserve"> Reflect gross premiums written on an internal basis (adjusted for foreign currency translation and (de-)consolidation effects). </t>
    </r>
  </si>
  <si>
    <r>
      <t>2)</t>
    </r>
    <r>
      <rPr>
        <sz val="10"/>
        <rFont val="Arial"/>
        <family val="0"/>
      </rPr>
      <t xml:space="preserve"> Effective 1Q 2008, Allianz Risk Transfer AG is shown within Germany and Allianz Global Corporate &amp; Specialty. Prior year balances have not been adjusted.</t>
    </r>
  </si>
  <si>
    <r>
      <t>3)</t>
    </r>
    <r>
      <rPr>
        <sz val="10"/>
        <rFont val="Arial"/>
        <family val="0"/>
      </rPr>
      <t xml:space="preserve"> Reinsurance business of Allianz Suisse was transferred to Allianz SE. Effective 1Q 2008, renewal business is shown in Germany, run-off business is shown in Switzerland.</t>
    </r>
  </si>
  <si>
    <r>
      <t>4)</t>
    </r>
    <r>
      <rPr>
        <sz val="10"/>
        <rFont val="Arial"/>
        <family val="0"/>
      </rPr>
      <t xml:space="preserve"> Effective 1Q 2008, health business in France is shown within Life/ Health segment. Prior year balances have not been adjusted.</t>
    </r>
  </si>
  <si>
    <r>
      <t>5)</t>
    </r>
    <r>
      <rPr>
        <sz val="10"/>
        <rFont val="Arial"/>
        <family val="0"/>
      </rPr>
      <t xml:space="preserve"> Effective 1Q 2008, health business in Belgium is shown within Life/ Health segment. Prior year balances have not been adjusted.</t>
    </r>
  </si>
  <si>
    <r>
      <t>6)</t>
    </r>
    <r>
      <rPr>
        <sz val="10"/>
        <rFont val="Arial"/>
        <family val="0"/>
      </rPr>
      <t xml:space="preserve"> Contains € 5 mn and € 5 mn for 1Q 2008 and 1Q 2007 respectively from a former operating entity located in Luxembourg.</t>
    </r>
  </si>
  <si>
    <r>
      <t>7)</t>
    </r>
    <r>
      <rPr>
        <sz val="10"/>
        <rFont val="Arial"/>
        <family val="0"/>
      </rPr>
      <t xml:space="preserve">  Effective February 21, 2007, Russian People’s Insurance Society “Rosno” was consolidated following the acquisition of approximately 49.2 % of the shares in ROSNO by the Allianz Group, increasing our holding to approximately 97 %. Effective May 21, 2007, we consolidated Progress Garant for the first time.</t>
    </r>
  </si>
  <si>
    <r>
      <t>8)</t>
    </r>
    <r>
      <rPr>
        <sz val="10"/>
        <rFont val="Arial"/>
        <family val="0"/>
      </rPr>
      <t xml:space="preserve"> Contains income and expense items from a management holding in both 2008 and 2007.</t>
    </r>
  </si>
  <si>
    <r>
      <t>9)</t>
    </r>
    <r>
      <rPr>
        <sz val="10"/>
        <rFont val="Arial"/>
        <family val="0"/>
      </rPr>
      <t xml:space="preserve"> Effective Q1 2007, life business in Mexico is shown within the Life/Health segment.</t>
    </r>
  </si>
  <si>
    <r>
      <t>10)</t>
    </r>
    <r>
      <rPr>
        <sz val="10"/>
        <rFont val="Arial"/>
        <family val="0"/>
      </rPr>
      <t xml:space="preserve"> Presentation not meaningful.</t>
    </r>
  </si>
  <si>
    <r>
      <t>11)</t>
    </r>
    <r>
      <rPr>
        <sz val="10"/>
        <rFont val="Arial"/>
        <family val="0"/>
      </rPr>
      <t xml:space="preserve"> Represents elimination of transactions between Allianz Group companies in different geographic regions.</t>
    </r>
  </si>
  <si>
    <t>Western and Southern Europe</t>
  </si>
  <si>
    <r>
      <t>Statutory premiums</t>
    </r>
    <r>
      <rPr>
        <b/>
        <vertAlign val="superscript"/>
        <sz val="12"/>
        <color indexed="8"/>
        <rFont val="Arial"/>
        <family val="2"/>
      </rPr>
      <t>1)</t>
    </r>
    <r>
      <rPr>
        <b/>
        <sz val="12"/>
        <color indexed="8"/>
        <rFont val="Arial"/>
        <family val="2"/>
      </rPr>
      <t xml:space="preserve"> as stated</t>
    </r>
  </si>
  <si>
    <r>
      <t xml:space="preserve">— </t>
    </r>
    <r>
      <rPr>
        <b/>
        <vertAlign val="superscript"/>
        <sz val="12"/>
        <rFont val="Arial"/>
        <family val="2"/>
      </rPr>
      <t>8)</t>
    </r>
  </si>
  <si>
    <r>
      <t>Statutory premiums</t>
    </r>
    <r>
      <rPr>
        <b/>
        <vertAlign val="superscript"/>
        <sz val="12"/>
        <color indexed="8"/>
        <rFont val="Arial"/>
        <family val="2"/>
      </rPr>
      <t xml:space="preserve">1) </t>
    </r>
    <r>
      <rPr>
        <b/>
        <sz val="12"/>
        <color indexed="8"/>
        <rFont val="Arial"/>
        <family val="2"/>
      </rPr>
      <t>internal</t>
    </r>
    <r>
      <rPr>
        <b/>
        <vertAlign val="superscript"/>
        <sz val="12"/>
        <color indexed="8"/>
        <rFont val="Arial"/>
        <family val="2"/>
      </rPr>
      <t>2)</t>
    </r>
  </si>
  <si>
    <r>
      <t>1)</t>
    </r>
    <r>
      <rPr>
        <sz val="10"/>
        <rFont val="Allianz Sans"/>
        <family val="0"/>
      </rPr>
      <t xml:space="preserve"> Statutory premiums are gross premiums written from sales of life insurance policies as well as gross receipts from sales of unit-linked and other investment-oriented products, in accordance with the statutory accounting practices applicable in the insurer’s home jurisdiction.</t>
    </r>
  </si>
  <si>
    <r>
      <t>2)</t>
    </r>
    <r>
      <rPr>
        <sz val="10"/>
        <rFont val="Allianz Sans"/>
        <family val="0"/>
      </rPr>
      <t xml:space="preserve"> Reflect statutory premiums on an internal basis (adjusted for foreign currency translation and (de-)consolidation effects).</t>
    </r>
  </si>
  <si>
    <r>
      <t>3)</t>
    </r>
    <r>
      <rPr>
        <sz val="10"/>
        <rFont val="Allianz Sans"/>
        <family val="0"/>
      </rPr>
      <t xml:space="preserve"> Loss ratios were  79.4 % and 77.8 % for the three months ended March 31, 2008 and 2007 respectively.</t>
    </r>
  </si>
  <si>
    <r>
      <t>4)</t>
    </r>
    <r>
      <rPr>
        <sz val="10"/>
        <rFont val="Allianz Sans"/>
        <family val="0"/>
      </rPr>
      <t xml:space="preserve"> Effective 1Q 2008, health business in France is shown within Life/ Health segment. Prior year balances have not been adjusted.</t>
    </r>
  </si>
  <si>
    <r>
      <t>5)</t>
    </r>
    <r>
      <rPr>
        <sz val="10"/>
        <rFont val="Allianz Sans"/>
        <family val="0"/>
      </rPr>
      <t xml:space="preserve"> Effective 1Q 2008, health business in Belgium is shown within Life/ Health segment. Prior year balances have not been adjusted.</t>
    </r>
  </si>
  <si>
    <r>
      <t>6)</t>
    </r>
    <r>
      <rPr>
        <sz val="10"/>
        <rFont val="Allianz Sans"/>
        <family val="0"/>
      </rPr>
      <t xml:space="preserve"> Contains run-off € (1) mn 1Q 2007 from our former life insurance business in the United Kingdom which we sold in December 2004.</t>
    </r>
  </si>
  <si>
    <r>
      <t>7)</t>
    </r>
    <r>
      <rPr>
        <sz val="10"/>
        <rFont val="Arial"/>
        <family val="0"/>
      </rPr>
      <t xml:space="preserve"> Effective 2007, life business in Mexico is shown within the Life/Health segment.</t>
    </r>
  </si>
  <si>
    <r>
      <t>8)</t>
    </r>
    <r>
      <rPr>
        <sz val="10"/>
        <rFont val="Arial"/>
        <family val="0"/>
      </rPr>
      <t xml:space="preserve"> Presentation not meaningful. </t>
    </r>
  </si>
  <si>
    <r>
      <t>9)</t>
    </r>
    <r>
      <rPr>
        <sz val="10"/>
        <rFont val="Arial"/>
        <family val="0"/>
      </rPr>
      <t xml:space="preserve"> Represents elimination of transactions between Allianz Group companies in different geographic regions.</t>
    </r>
  </si>
  <si>
    <r>
      <t>Germany Health</t>
    </r>
    <r>
      <rPr>
        <b/>
        <vertAlign val="superscript"/>
        <sz val="12"/>
        <color indexed="8"/>
        <rFont val="Arial"/>
        <family val="2"/>
      </rPr>
      <t>3)</t>
    </r>
  </si>
  <si>
    <r>
      <t>France</t>
    </r>
    <r>
      <rPr>
        <b/>
        <vertAlign val="superscript"/>
        <sz val="12"/>
        <color indexed="8"/>
        <rFont val="Arial"/>
        <family val="2"/>
      </rPr>
      <t>4)</t>
    </r>
  </si>
  <si>
    <r>
      <t>Belgium</t>
    </r>
    <r>
      <rPr>
        <vertAlign val="superscript"/>
        <sz val="12"/>
        <color indexed="8"/>
        <rFont val="Arial"/>
        <family val="2"/>
      </rPr>
      <t>5)</t>
    </r>
  </si>
  <si>
    <r>
      <t>Mexico</t>
    </r>
    <r>
      <rPr>
        <vertAlign val="superscript"/>
        <sz val="12"/>
        <color indexed="8"/>
        <rFont val="Arial"/>
        <family val="2"/>
      </rPr>
      <t>7)</t>
    </r>
  </si>
  <si>
    <r>
      <t>Consolidation</t>
    </r>
    <r>
      <rPr>
        <vertAlign val="superscript"/>
        <sz val="12"/>
        <color indexed="8"/>
        <rFont val="Arial"/>
        <family val="2"/>
      </rPr>
      <t>9)</t>
    </r>
  </si>
  <si>
    <r>
      <t>Germany</t>
    </r>
    <r>
      <rPr>
        <b/>
        <vertAlign val="superscript"/>
        <sz val="12"/>
        <color indexed="8"/>
        <rFont val="Arial"/>
        <family val="2"/>
      </rPr>
      <t>2) 3)</t>
    </r>
  </si>
  <si>
    <r>
      <t>Switzerland</t>
    </r>
    <r>
      <rPr>
        <b/>
        <vertAlign val="superscript"/>
        <sz val="12"/>
        <color indexed="8"/>
        <rFont val="Arial"/>
        <family val="2"/>
      </rPr>
      <t>2) 3)</t>
    </r>
  </si>
  <si>
    <r>
      <t>Russia</t>
    </r>
    <r>
      <rPr>
        <vertAlign val="superscript"/>
        <sz val="12"/>
        <color indexed="8"/>
        <rFont val="Arial"/>
        <family val="2"/>
      </rPr>
      <t>7)</t>
    </r>
  </si>
  <si>
    <r>
      <t>New Europe</t>
    </r>
    <r>
      <rPr>
        <b/>
        <vertAlign val="superscript"/>
        <sz val="12"/>
        <color indexed="8"/>
        <rFont val="Arial"/>
        <family val="2"/>
      </rPr>
      <t>8)</t>
    </r>
  </si>
  <si>
    <r>
      <t>Mexico</t>
    </r>
    <r>
      <rPr>
        <vertAlign val="superscript"/>
        <sz val="12"/>
        <color indexed="8"/>
        <rFont val="Arial"/>
        <family val="2"/>
      </rPr>
      <t>9)</t>
    </r>
  </si>
  <si>
    <r>
      <t>Allianz Global Corporate &amp; Specialty</t>
    </r>
    <r>
      <rPr>
        <b/>
        <vertAlign val="superscript"/>
        <sz val="12"/>
        <color indexed="8"/>
        <rFont val="Arial"/>
        <family val="2"/>
      </rPr>
      <t>2)</t>
    </r>
  </si>
  <si>
    <r>
      <t>Consolidation</t>
    </r>
    <r>
      <rPr>
        <vertAlign val="superscript"/>
        <sz val="12"/>
        <color indexed="8"/>
        <rFont val="Arial"/>
        <family val="2"/>
      </rPr>
      <t>11)</t>
    </r>
  </si>
  <si>
    <t>Three months ended March 31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</si>
</sst>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#,##0_);\(&quot;EUR&quot;#,##0\)"/>
    <numFmt numFmtId="165" formatCode="&quot;EUR&quot;#,##0_);[Red]\(&quot;EUR&quot;#,##0\)"/>
    <numFmt numFmtId="166" formatCode="&quot;EUR&quot;#,##0.00_);\(&quot;EUR&quot;#,##0.00\)"/>
    <numFmt numFmtId="167" formatCode="&quot;EUR&quot;#,##0.00_);[Red]\(&quot;EUR&quot;#,##0.00\)"/>
    <numFmt numFmtId="168" formatCode="_(&quot;EUR&quot;* #,##0_);_(&quot;EUR&quot;* \(#,##0\);_(&quot;EUR&quot;* &quot;-&quot;_);_(@_)"/>
    <numFmt numFmtId="169" formatCode="_(* #,##0_);_(* \(#,##0\);_(* &quot;-&quot;_);_(@_)"/>
    <numFmt numFmtId="170" formatCode="_(&quot;EUR&quot;* #,##0.00_);_(&quot;EUR&quot;* \(#,##0.00\);_(&quot;EUR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_);\(0.0\)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0.000"/>
    <numFmt numFmtId="188" formatCode="0.0%"/>
  </numFmts>
  <fonts count="2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18"/>
      <name val="Arial"/>
      <family val="0"/>
    </font>
    <font>
      <b/>
      <sz val="12"/>
      <color indexed="12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.5"/>
      <name val="Allianz Sans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10"/>
      <name val="Arial"/>
      <family val="2"/>
    </font>
    <font>
      <sz val="10"/>
      <name val="Allianz Sans"/>
      <family val="0"/>
    </font>
    <font>
      <vertAlign val="superscript"/>
      <sz val="10"/>
      <name val="Allianz Sans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8" fillId="0" borderId="0" applyNumberFormat="0" applyProtection="0">
      <alignment horizontal="left" vertical="center" indent="1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 quotePrefix="1">
      <alignment/>
    </xf>
    <xf numFmtId="3" fontId="1" fillId="0" borderId="0" xfId="0" applyNumberFormat="1" applyFont="1" applyFill="1" applyBorder="1" applyAlignment="1" quotePrefix="1">
      <alignment/>
    </xf>
    <xf numFmtId="0" fontId="10" fillId="0" borderId="0" xfId="0" applyFont="1" applyAlignment="1">
      <alignment vertical="center"/>
    </xf>
    <xf numFmtId="0" fontId="11" fillId="0" borderId="0" xfId="2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20" applyFont="1" applyBorder="1" applyAlignment="1">
      <alignment vertical="center"/>
    </xf>
    <xf numFmtId="0" fontId="13" fillId="0" borderId="0" xfId="0" applyFont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vertical="center" wrapText="1"/>
    </xf>
    <xf numFmtId="37" fontId="5" fillId="3" borderId="0" xfId="0" applyNumberFormat="1" applyFont="1" applyFill="1" applyBorder="1" applyAlignment="1">
      <alignment horizontal="right" vertical="center" wrapText="1"/>
    </xf>
    <xf numFmtId="37" fontId="10" fillId="0" borderId="3" xfId="0" applyNumberFormat="1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37" fontId="10" fillId="0" borderId="0" xfId="0" applyNumberFormat="1" applyFont="1" applyFill="1" applyBorder="1" applyAlignment="1">
      <alignment horizontal="right" vertical="center"/>
    </xf>
    <xf numFmtId="37" fontId="10" fillId="2" borderId="0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37" fontId="5" fillId="2" borderId="7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37" fontId="10" fillId="2" borderId="3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37" fontId="10" fillId="2" borderId="5" xfId="0" applyNumberFormat="1" applyFont="1" applyFill="1" applyBorder="1" applyAlignment="1">
      <alignment horizontal="right" vertical="center"/>
    </xf>
    <xf numFmtId="37" fontId="10" fillId="0" borderId="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horizontal="left" vertical="center" indent="1"/>
    </xf>
    <xf numFmtId="37" fontId="5" fillId="0" borderId="10" xfId="0" applyNumberFormat="1" applyFont="1" applyFill="1" applyBorder="1" applyAlignment="1">
      <alignment horizontal="right" vertical="center"/>
    </xf>
    <xf numFmtId="37" fontId="5" fillId="2" borderId="0" xfId="0" applyNumberFormat="1" applyFont="1" applyFill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horizontal="right" vertical="center" wrapText="1"/>
    </xf>
    <xf numFmtId="37" fontId="10" fillId="2" borderId="0" xfId="0" applyNumberFormat="1" applyFont="1" applyFill="1" applyBorder="1" applyAlignment="1">
      <alignment horizontal="right" vertical="center" wrapText="1"/>
    </xf>
    <xf numFmtId="37" fontId="5" fillId="2" borderId="9" xfId="0" applyNumberFormat="1" applyFont="1" applyFill="1" applyBorder="1" applyAlignment="1">
      <alignment horizontal="right" vertical="center" wrapText="1"/>
    </xf>
    <xf numFmtId="37" fontId="5" fillId="0" borderId="9" xfId="0" applyNumberFormat="1" applyFont="1" applyFill="1" applyBorder="1" applyAlignment="1">
      <alignment horizontal="right" vertical="center" wrapText="1"/>
    </xf>
    <xf numFmtId="37" fontId="5" fillId="2" borderId="4" xfId="0" applyNumberFormat="1" applyFont="1" applyFill="1" applyBorder="1" applyAlignment="1">
      <alignment horizontal="right" vertical="center" wrapText="1"/>
    </xf>
    <xf numFmtId="37" fontId="5" fillId="0" borderId="4" xfId="0" applyNumberFormat="1" applyFont="1" applyFill="1" applyBorder="1" applyAlignment="1">
      <alignment horizontal="right" vertical="center" wrapText="1"/>
    </xf>
    <xf numFmtId="37" fontId="5" fillId="2" borderId="6" xfId="0" applyNumberFormat="1" applyFont="1" applyFill="1" applyBorder="1" applyAlignment="1">
      <alignment horizontal="right" vertical="center" wrapText="1"/>
    </xf>
    <xf numFmtId="37" fontId="5" fillId="0" borderId="6" xfId="0" applyNumberFormat="1" applyFont="1" applyFill="1" applyBorder="1" applyAlignment="1">
      <alignment horizontal="right" vertical="center" wrapText="1"/>
    </xf>
    <xf numFmtId="37" fontId="5" fillId="2" borderId="0" xfId="0" applyNumberFormat="1" applyFont="1" applyFill="1" applyBorder="1" applyAlignment="1">
      <alignment horizontal="right" vertical="center" wrapText="1"/>
    </xf>
    <xf numFmtId="37" fontId="5" fillId="3" borderId="0" xfId="0" applyNumberFormat="1" applyFont="1" applyFill="1" applyBorder="1" applyAlignment="1">
      <alignment horizontal="right" vertical="center" wrapText="1"/>
    </xf>
    <xf numFmtId="37" fontId="10" fillId="3" borderId="0" xfId="0" applyNumberFormat="1" applyFont="1" applyFill="1" applyBorder="1" applyAlignment="1">
      <alignment horizontal="right" vertical="center" wrapText="1"/>
    </xf>
    <xf numFmtId="37" fontId="5" fillId="3" borderId="6" xfId="0" applyNumberFormat="1" applyFont="1" applyFill="1" applyBorder="1" applyAlignment="1">
      <alignment horizontal="right" vertical="center" wrapText="1"/>
    </xf>
    <xf numFmtId="37" fontId="5" fillId="3" borderId="7" xfId="0" applyNumberFormat="1" applyFont="1" applyFill="1" applyBorder="1" applyAlignment="1">
      <alignment horizontal="right" vertical="center" wrapText="1"/>
    </xf>
    <xf numFmtId="37" fontId="5" fillId="2" borderId="5" xfId="0" applyNumberFormat="1" applyFont="1" applyFill="1" applyBorder="1" applyAlignment="1">
      <alignment horizontal="right" vertical="center" wrapText="1"/>
    </xf>
    <xf numFmtId="37" fontId="5" fillId="3" borderId="5" xfId="0" applyNumberFormat="1" applyFont="1" applyFill="1" applyBorder="1" applyAlignment="1">
      <alignment horizontal="right" vertical="center" wrapText="1"/>
    </xf>
    <xf numFmtId="37" fontId="5" fillId="2" borderId="8" xfId="0" applyNumberFormat="1" applyFont="1" applyFill="1" applyBorder="1" applyAlignment="1">
      <alignment horizontal="right" vertical="center" wrapText="1"/>
    </xf>
    <xf numFmtId="37" fontId="5" fillId="0" borderId="8" xfId="0" applyNumberFormat="1" applyFont="1" applyFill="1" applyBorder="1" applyAlignment="1">
      <alignment horizontal="right" vertical="center" wrapText="1"/>
    </xf>
    <xf numFmtId="37" fontId="5" fillId="2" borderId="2" xfId="0" applyNumberFormat="1" applyFont="1" applyFill="1" applyBorder="1" applyAlignment="1">
      <alignment horizontal="right" vertical="center" wrapText="1"/>
    </xf>
    <xf numFmtId="37" fontId="5" fillId="0" borderId="2" xfId="0" applyNumberFormat="1" applyFont="1" applyFill="1" applyBorder="1" applyAlignment="1">
      <alignment horizontal="right" vertical="center" wrapText="1"/>
    </xf>
    <xf numFmtId="181" fontId="5" fillId="2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81" fontId="10" fillId="2" borderId="0" xfId="0" applyNumberFormat="1" applyFont="1" applyFill="1" applyBorder="1" applyAlignment="1">
      <alignment horizontal="right" vertical="center" wrapText="1"/>
    </xf>
    <xf numFmtId="181" fontId="10" fillId="0" borderId="0" xfId="0" applyNumberFormat="1" applyFont="1" applyFill="1" applyBorder="1" applyAlignment="1">
      <alignment horizontal="right" vertical="center" wrapText="1"/>
    </xf>
    <xf numFmtId="181" fontId="10" fillId="2" borderId="3" xfId="0" applyNumberFormat="1" applyFont="1" applyFill="1" applyBorder="1" applyAlignment="1">
      <alignment horizontal="right" vertical="center" wrapText="1"/>
    </xf>
    <xf numFmtId="181" fontId="10" fillId="0" borderId="3" xfId="0" applyNumberFormat="1" applyFont="1" applyFill="1" applyBorder="1" applyAlignment="1">
      <alignment horizontal="right" vertical="center" wrapText="1"/>
    </xf>
    <xf numFmtId="181" fontId="5" fillId="2" borderId="9" xfId="0" applyNumberFormat="1" applyFont="1" applyFill="1" applyBorder="1" applyAlignment="1">
      <alignment horizontal="right" vertical="center" wrapText="1"/>
    </xf>
    <xf numFmtId="181" fontId="5" fillId="0" borderId="9" xfId="0" applyNumberFormat="1" applyFont="1" applyFill="1" applyBorder="1" applyAlignment="1">
      <alignment horizontal="right" vertical="center" wrapText="1"/>
    </xf>
    <xf numFmtId="181" fontId="5" fillId="2" borderId="4" xfId="0" applyNumberFormat="1" applyFont="1" applyFill="1" applyBorder="1" applyAlignment="1">
      <alignment horizontal="right" vertical="center" wrapText="1"/>
    </xf>
    <xf numFmtId="181" fontId="5" fillId="0" borderId="4" xfId="0" applyNumberFormat="1" applyFont="1" applyFill="1" applyBorder="1" applyAlignment="1">
      <alignment horizontal="right" vertical="center" wrapText="1"/>
    </xf>
    <xf numFmtId="181" fontId="5" fillId="2" borderId="6" xfId="0" applyNumberFormat="1" applyFont="1" applyFill="1" applyBorder="1" applyAlignment="1">
      <alignment horizontal="right" vertical="center" wrapText="1"/>
    </xf>
    <xf numFmtId="181" fontId="5" fillId="3" borderId="6" xfId="0" applyNumberFormat="1" applyFont="1" applyFill="1" applyBorder="1" applyAlignment="1">
      <alignment horizontal="right" vertical="center" wrapText="1"/>
    </xf>
    <xf numFmtId="181" fontId="5" fillId="2" borderId="0" xfId="0" applyNumberFormat="1" applyFont="1" applyFill="1" applyBorder="1" applyAlignment="1">
      <alignment horizontal="right" vertical="center" wrapText="1"/>
    </xf>
    <xf numFmtId="181" fontId="5" fillId="3" borderId="0" xfId="0" applyNumberFormat="1" applyFont="1" applyFill="1" applyBorder="1" applyAlignment="1">
      <alignment horizontal="right" vertical="center" wrapText="1"/>
    </xf>
    <xf numFmtId="181" fontId="10" fillId="3" borderId="0" xfId="0" applyNumberFormat="1" applyFont="1" applyFill="1" applyBorder="1" applyAlignment="1">
      <alignment horizontal="right" vertical="center" wrapText="1"/>
    </xf>
    <xf numFmtId="181" fontId="5" fillId="3" borderId="0" xfId="0" applyNumberFormat="1" applyFont="1" applyFill="1" applyBorder="1" applyAlignment="1">
      <alignment horizontal="right" vertical="center" wrapText="1"/>
    </xf>
    <xf numFmtId="181" fontId="5" fillId="2" borderId="7" xfId="0" applyNumberFormat="1" applyFont="1" applyFill="1" applyBorder="1" applyAlignment="1">
      <alignment horizontal="right" vertical="center" wrapText="1"/>
    </xf>
    <xf numFmtId="181" fontId="5" fillId="3" borderId="7" xfId="0" applyNumberFormat="1" applyFont="1" applyFill="1" applyBorder="1" applyAlignment="1">
      <alignment horizontal="right" vertical="center" wrapText="1"/>
    </xf>
    <xf numFmtId="181" fontId="5" fillId="2" borderId="5" xfId="0" applyNumberFormat="1" applyFont="1" applyFill="1" applyBorder="1" applyAlignment="1">
      <alignment horizontal="right" vertical="center" wrapText="1"/>
    </xf>
    <xf numFmtId="181" fontId="5" fillId="3" borderId="5" xfId="0" applyNumberFormat="1" applyFont="1" applyFill="1" applyBorder="1" applyAlignment="1">
      <alignment horizontal="right" vertical="center" wrapText="1"/>
    </xf>
    <xf numFmtId="181" fontId="5" fillId="2" borderId="8" xfId="0" applyNumberFormat="1" applyFont="1" applyFill="1" applyBorder="1" applyAlignment="1">
      <alignment horizontal="right" vertical="center" wrapText="1"/>
    </xf>
    <xf numFmtId="181" fontId="5" fillId="3" borderId="8" xfId="0" applyNumberFormat="1" applyFont="1" applyFill="1" applyBorder="1" applyAlignment="1">
      <alignment horizontal="right" vertical="center" wrapText="1"/>
    </xf>
    <xf numFmtId="181" fontId="10" fillId="3" borderId="3" xfId="0" applyNumberFormat="1" applyFont="1" applyFill="1" applyBorder="1" applyAlignment="1">
      <alignment horizontal="right" vertical="center" wrapText="1"/>
    </xf>
    <xf numFmtId="181" fontId="5" fillId="2" borderId="2" xfId="0" applyNumberFormat="1" applyFont="1" applyFill="1" applyBorder="1" applyAlignment="1">
      <alignment horizontal="right" vertical="center" wrapText="1"/>
    </xf>
    <xf numFmtId="181" fontId="5" fillId="3" borderId="2" xfId="0" applyNumberFormat="1" applyFont="1" applyFill="1" applyBorder="1" applyAlignment="1">
      <alignment horizontal="right" vertical="center" wrapText="1"/>
    </xf>
    <xf numFmtId="37" fontId="5" fillId="2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10" fillId="2" borderId="3" xfId="0" applyNumberFormat="1" applyFont="1" applyFill="1" applyBorder="1" applyAlignment="1">
      <alignment horizontal="right" vertical="center"/>
    </xf>
    <xf numFmtId="37" fontId="10" fillId="0" borderId="3" xfId="0" applyNumberFormat="1" applyFont="1" applyFill="1" applyBorder="1" applyAlignment="1">
      <alignment horizontal="right" vertical="center"/>
    </xf>
    <xf numFmtId="37" fontId="5" fillId="2" borderId="9" xfId="0" applyNumberFormat="1" applyFont="1" applyFill="1" applyBorder="1" applyAlignment="1">
      <alignment horizontal="right" vertical="center"/>
    </xf>
    <xf numFmtId="37" fontId="5" fillId="0" borderId="9" xfId="0" applyNumberFormat="1" applyFont="1" applyFill="1" applyBorder="1" applyAlignment="1">
      <alignment horizontal="right" vertical="center"/>
    </xf>
    <xf numFmtId="37" fontId="5" fillId="2" borderId="4" xfId="0" applyNumberFormat="1" applyFont="1" applyFill="1" applyBorder="1" applyAlignment="1">
      <alignment horizontal="right" vertical="center"/>
    </xf>
    <xf numFmtId="37" fontId="5" fillId="0" borderId="4" xfId="0" applyNumberFormat="1" applyFont="1" applyFill="1" applyBorder="1" applyAlignment="1">
      <alignment horizontal="right" vertical="center"/>
    </xf>
    <xf numFmtId="37" fontId="5" fillId="2" borderId="7" xfId="0" applyNumberFormat="1" applyFont="1" applyFill="1" applyBorder="1" applyAlignment="1">
      <alignment horizontal="right" vertical="center"/>
    </xf>
    <xf numFmtId="37" fontId="5" fillId="0" borderId="7" xfId="0" applyNumberFormat="1" applyFont="1" applyFill="1" applyBorder="1" applyAlignment="1">
      <alignment horizontal="right" vertical="center"/>
    </xf>
    <xf numFmtId="37" fontId="5" fillId="2" borderId="6" xfId="0" applyNumberFormat="1" applyFont="1" applyFill="1" applyBorder="1" applyAlignment="1">
      <alignment horizontal="right" vertical="center"/>
    </xf>
    <xf numFmtId="37" fontId="5" fillId="0" borderId="6" xfId="0" applyNumberFormat="1" applyFont="1" applyFill="1" applyBorder="1" applyAlignment="1">
      <alignment horizontal="right" vertical="center"/>
    </xf>
    <xf numFmtId="37" fontId="5" fillId="2" borderId="10" xfId="0" applyNumberFormat="1" applyFont="1" applyFill="1" applyBorder="1" applyAlignment="1">
      <alignment horizontal="right" vertical="center"/>
    </xf>
    <xf numFmtId="37" fontId="10" fillId="2" borderId="5" xfId="0" applyNumberFormat="1" applyFont="1" applyFill="1" applyBorder="1" applyAlignment="1">
      <alignment horizontal="right" vertical="center"/>
    </xf>
    <xf numFmtId="37" fontId="10" fillId="0" borderId="5" xfId="0" applyNumberFormat="1" applyFont="1" applyFill="1" applyBorder="1" applyAlignment="1">
      <alignment horizontal="right" vertical="center"/>
    </xf>
    <xf numFmtId="37" fontId="5" fillId="2" borderId="2" xfId="0" applyNumberFormat="1" applyFont="1" applyFill="1" applyBorder="1" applyAlignment="1">
      <alignment horizontal="right" vertical="center"/>
    </xf>
    <xf numFmtId="37" fontId="5" fillId="0" borderId="2" xfId="0" applyNumberFormat="1" applyFont="1" applyFill="1" applyBorder="1" applyAlignment="1">
      <alignment horizontal="right" vertical="center"/>
    </xf>
    <xf numFmtId="37" fontId="10" fillId="2" borderId="0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0" fillId="2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2" borderId="3" xfId="0" applyNumberFormat="1" applyFont="1" applyFill="1" applyBorder="1" applyAlignment="1">
      <alignment horizontal="right" vertical="center"/>
    </xf>
    <xf numFmtId="181" fontId="10" fillId="0" borderId="3" xfId="0" applyNumberFormat="1" applyFont="1" applyFill="1" applyBorder="1" applyAlignment="1">
      <alignment horizontal="right" vertical="center"/>
    </xf>
    <xf numFmtId="181" fontId="5" fillId="2" borderId="9" xfId="0" applyNumberFormat="1" applyFont="1" applyFill="1" applyBorder="1" applyAlignment="1">
      <alignment horizontal="right" vertical="center"/>
    </xf>
    <xf numFmtId="181" fontId="5" fillId="2" borderId="4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2" borderId="7" xfId="0" applyNumberFormat="1" applyFont="1" applyFill="1" applyBorder="1" applyAlignment="1">
      <alignment horizontal="right" vertical="center"/>
    </xf>
    <xf numFmtId="181" fontId="5" fillId="0" borderId="7" xfId="0" applyNumberFormat="1" applyFont="1" applyFill="1" applyBorder="1" applyAlignment="1">
      <alignment horizontal="right" vertical="center"/>
    </xf>
    <xf numFmtId="181" fontId="5" fillId="2" borderId="6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right" vertical="center"/>
    </xf>
    <xf numFmtId="181" fontId="5" fillId="2" borderId="10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0" fillId="2" borderId="5" xfId="0" applyNumberFormat="1" applyFont="1" applyFill="1" applyBorder="1" applyAlignment="1">
      <alignment horizontal="right" vertical="center"/>
    </xf>
    <xf numFmtId="181" fontId="10" fillId="0" borderId="5" xfId="0" applyNumberFormat="1" applyFont="1" applyFill="1" applyBorder="1" applyAlignment="1">
      <alignment horizontal="right" vertical="center"/>
    </xf>
    <xf numFmtId="181" fontId="5" fillId="2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1" fillId="0" borderId="6" xfId="0" applyFont="1" applyBorder="1" applyAlignment="1">
      <alignment vertical="center"/>
    </xf>
    <xf numFmtId="181" fontId="5" fillId="0" borderId="9" xfId="0" applyNumberFormat="1" applyFont="1" applyFill="1" applyBorder="1" applyAlignment="1">
      <alignment horizontal="right" vertical="center"/>
    </xf>
    <xf numFmtId="38" fontId="5" fillId="2" borderId="0" xfId="0" applyNumberFormat="1" applyFont="1" applyFill="1" applyBorder="1" applyAlignment="1">
      <alignment horizontal="right" vertical="center" wrapText="1"/>
    </xf>
    <xf numFmtId="37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 vertical="center" indent="1"/>
    </xf>
    <xf numFmtId="181" fontId="0" fillId="0" borderId="0" xfId="0" applyNumberFormat="1" applyAlignment="1">
      <alignment/>
    </xf>
    <xf numFmtId="181" fontId="0" fillId="0" borderId="0" xfId="0" applyNumberForma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37" fontId="10" fillId="2" borderId="3" xfId="0" applyNumberFormat="1" applyFont="1" applyFill="1" applyBorder="1" applyAlignment="1" quotePrefix="1">
      <alignment horizontal="right" vertical="center" wrapText="1"/>
    </xf>
    <xf numFmtId="0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APBEXchaTex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990600</xdr:colOff>
      <xdr:row>20</xdr:row>
      <xdr:rowOff>219075</xdr:rowOff>
    </xdr:from>
    <xdr:ext cx="133350" cy="219075"/>
    <xdr:sp>
      <xdr:nvSpPr>
        <xdr:cNvPr id="2" name="TextBox 4"/>
        <xdr:cNvSpPr txBox="1">
          <a:spLocks noChangeArrowheads="1"/>
        </xdr:cNvSpPr>
      </xdr:nvSpPr>
      <xdr:spPr>
        <a:xfrm>
          <a:off x="11144250" y="53816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6)</a:t>
          </a:r>
        </a:p>
      </xdr:txBody>
    </xdr:sp>
    <xdr:clientData/>
  </xdr:oneCellAnchor>
  <xdr:oneCellAnchor>
    <xdr:from>
      <xdr:col>9</xdr:col>
      <xdr:colOff>981075</xdr:colOff>
      <xdr:row>20</xdr:row>
      <xdr:rowOff>219075</xdr:rowOff>
    </xdr:from>
    <xdr:ext cx="133350" cy="219075"/>
    <xdr:sp>
      <xdr:nvSpPr>
        <xdr:cNvPr id="3" name="TextBox 5"/>
        <xdr:cNvSpPr txBox="1">
          <a:spLocks noChangeArrowheads="1"/>
        </xdr:cNvSpPr>
      </xdr:nvSpPr>
      <xdr:spPr>
        <a:xfrm>
          <a:off x="12182475" y="53816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6)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1533525</xdr:colOff>
      <xdr:row>1</xdr:row>
      <xdr:rowOff>76200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952500</xdr:colOff>
      <xdr:row>21</xdr:row>
      <xdr:rowOff>0</xdr:rowOff>
    </xdr:from>
    <xdr:ext cx="133350" cy="219075"/>
    <xdr:sp>
      <xdr:nvSpPr>
        <xdr:cNvPr id="3" name="TextBox 5"/>
        <xdr:cNvSpPr txBox="1">
          <a:spLocks noChangeArrowheads="1"/>
        </xdr:cNvSpPr>
      </xdr:nvSpPr>
      <xdr:spPr>
        <a:xfrm>
          <a:off x="11287125" y="52768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6)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"/>
  <sheetViews>
    <sheetView showGridLines="0" tabSelected="1" zoomScale="75" zoomScaleNormal="75" workbookViewId="0" topLeftCell="A1">
      <selection activeCell="R22" sqref="R22"/>
    </sheetView>
  </sheetViews>
  <sheetFormatPr defaultColWidth="11.421875" defaultRowHeight="12.75"/>
  <cols>
    <col min="1" max="1" width="1.28515625" style="9" customWidth="1"/>
    <col min="2" max="2" width="56.7109375" style="0" customWidth="1"/>
    <col min="3" max="18" width="15.7109375" style="15" customWidth="1"/>
    <col min="20" max="20" width="13.28125" style="0" bestFit="1" customWidth="1"/>
  </cols>
  <sheetData>
    <row r="1" spans="1:64" s="6" customFormat="1" ht="30" customHeight="1">
      <c r="A1" s="1"/>
      <c r="B1" s="1"/>
      <c r="C1" s="16"/>
      <c r="D1" s="16"/>
      <c r="E1" s="16"/>
      <c r="F1" s="16"/>
      <c r="G1" s="16"/>
      <c r="H1" s="16"/>
      <c r="I1" s="1"/>
      <c r="J1" s="16"/>
      <c r="K1" s="1"/>
      <c r="L1" s="16"/>
      <c r="M1" s="1"/>
      <c r="N1" s="16"/>
      <c r="O1" s="1"/>
      <c r="P1" s="16"/>
      <c r="Q1" s="17"/>
      <c r="R1" s="16"/>
      <c r="S1" s="4"/>
      <c r="T1" s="5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BC1" s="2"/>
      <c r="BD1" s="2"/>
      <c r="BL1" s="7"/>
    </row>
    <row r="2" spans="1:64" s="6" customFormat="1" ht="19.5" customHeight="1">
      <c r="A2" s="1"/>
      <c r="B2" s="1"/>
      <c r="C2" s="16"/>
      <c r="D2" s="16"/>
      <c r="E2" s="16"/>
      <c r="F2" s="16"/>
      <c r="G2" s="16"/>
      <c r="H2" s="16"/>
      <c r="I2" s="1"/>
      <c r="J2" s="16"/>
      <c r="K2" s="1"/>
      <c r="L2" s="16"/>
      <c r="M2" s="1"/>
      <c r="N2" s="16"/>
      <c r="O2" s="1"/>
      <c r="P2" s="16"/>
      <c r="Q2" s="17"/>
      <c r="R2" s="16"/>
      <c r="S2" s="4"/>
      <c r="T2" s="5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BC2" s="2"/>
      <c r="BD2" s="2"/>
      <c r="BL2" s="7"/>
    </row>
    <row r="3" spans="2:64" s="26" customFormat="1" ht="19.5" customHeight="1">
      <c r="B3" s="34" t="s">
        <v>0</v>
      </c>
      <c r="C3" s="34"/>
      <c r="D3" s="34"/>
      <c r="E3" s="34"/>
      <c r="F3" s="34"/>
      <c r="G3" s="34"/>
      <c r="H3" s="34"/>
      <c r="I3" s="21"/>
      <c r="J3" s="34"/>
      <c r="K3" s="21"/>
      <c r="L3" s="34"/>
      <c r="M3" s="21"/>
      <c r="N3" s="34"/>
      <c r="O3" s="21"/>
      <c r="P3" s="34"/>
      <c r="Q3" s="21"/>
      <c r="R3" s="34"/>
      <c r="S3" s="24"/>
      <c r="T3" s="25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BC3" s="22"/>
      <c r="BD3" s="22"/>
      <c r="BL3" s="23"/>
    </row>
    <row r="4" spans="1:44" s="26" customFormat="1" ht="19.5" customHeight="1">
      <c r="A4" s="21"/>
      <c r="B4" s="22" t="s">
        <v>88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4"/>
      <c r="T4" s="25"/>
      <c r="U4" s="22"/>
      <c r="V4" s="22"/>
      <c r="W4" s="22"/>
      <c r="X4" s="22"/>
      <c r="Z4" s="22"/>
      <c r="AA4" s="22"/>
      <c r="AB4" s="22"/>
      <c r="AC4" s="22"/>
      <c r="AE4" s="22"/>
      <c r="AF4" s="22"/>
      <c r="AG4" s="22"/>
      <c r="AH4" s="22"/>
      <c r="AJ4" s="22"/>
      <c r="AK4" s="22"/>
      <c r="AL4" s="22"/>
      <c r="AM4" s="22"/>
      <c r="AO4" s="22"/>
      <c r="AP4" s="22"/>
      <c r="AQ4" s="22"/>
      <c r="AR4" s="22"/>
    </row>
    <row r="5" spans="2:20" s="9" customFormat="1" ht="19.5" customHeight="1" thickBot="1">
      <c r="B5" s="10"/>
      <c r="C5" s="10"/>
      <c r="D5" s="10"/>
      <c r="E5" s="10"/>
      <c r="F5" s="10"/>
      <c r="G5" s="10"/>
      <c r="H5" s="10"/>
      <c r="I5" s="12"/>
      <c r="J5" s="10"/>
      <c r="K5" s="12"/>
      <c r="L5" s="10"/>
      <c r="M5" s="12"/>
      <c r="N5" s="10"/>
      <c r="O5" s="13"/>
      <c r="P5" s="10"/>
      <c r="Q5" s="13"/>
      <c r="R5" s="10"/>
      <c r="T5" s="11"/>
    </row>
    <row r="6" spans="2:16" s="18" customFormat="1" ht="30" customHeight="1">
      <c r="B6" s="27"/>
      <c r="C6" s="183" t="s">
        <v>48</v>
      </c>
      <c r="D6" s="183"/>
      <c r="E6" s="183" t="s">
        <v>50</v>
      </c>
      <c r="F6" s="183"/>
      <c r="G6" s="183" t="s">
        <v>29</v>
      </c>
      <c r="H6" s="183"/>
      <c r="I6" s="183" t="s">
        <v>31</v>
      </c>
      <c r="J6" s="183"/>
      <c r="K6" s="183" t="s">
        <v>38</v>
      </c>
      <c r="L6" s="183"/>
      <c r="M6" s="183" t="s">
        <v>39</v>
      </c>
      <c r="N6" s="183"/>
      <c r="O6" s="183" t="s">
        <v>40</v>
      </c>
      <c r="P6" s="183"/>
    </row>
    <row r="7" spans="2:16" s="18" customFormat="1" ht="24.75" customHeight="1" thickBot="1">
      <c r="B7" s="19"/>
      <c r="C7" s="184" t="s">
        <v>45</v>
      </c>
      <c r="D7" s="184"/>
      <c r="E7" s="176"/>
      <c r="F7" s="176"/>
      <c r="G7" s="184" t="s">
        <v>45</v>
      </c>
      <c r="H7" s="184"/>
      <c r="I7" s="184" t="s">
        <v>45</v>
      </c>
      <c r="J7" s="184"/>
      <c r="K7" s="185" t="s">
        <v>1</v>
      </c>
      <c r="L7" s="185"/>
      <c r="M7" s="185" t="s">
        <v>1</v>
      </c>
      <c r="N7" s="185"/>
      <c r="O7" s="185" t="s">
        <v>1</v>
      </c>
      <c r="P7" s="185"/>
    </row>
    <row r="8" spans="2:26" s="18" customFormat="1" ht="19.5" customHeight="1" thickBot="1">
      <c r="B8" s="28"/>
      <c r="C8" s="29">
        <v>2008</v>
      </c>
      <c r="D8" s="30">
        <v>2007</v>
      </c>
      <c r="E8" s="29">
        <v>2008</v>
      </c>
      <c r="F8" s="30">
        <v>2007</v>
      </c>
      <c r="G8" s="29">
        <v>2008</v>
      </c>
      <c r="H8" s="30">
        <v>2007</v>
      </c>
      <c r="I8" s="29">
        <v>2008</v>
      </c>
      <c r="J8" s="30">
        <v>2007</v>
      </c>
      <c r="K8" s="29">
        <v>2008</v>
      </c>
      <c r="L8" s="30">
        <v>2007</v>
      </c>
      <c r="M8" s="29">
        <v>2008</v>
      </c>
      <c r="N8" s="30">
        <v>2007</v>
      </c>
      <c r="O8" s="29">
        <v>2008</v>
      </c>
      <c r="P8" s="30">
        <v>2007</v>
      </c>
      <c r="T8"/>
      <c r="U8"/>
      <c r="V8"/>
      <c r="W8"/>
      <c r="X8"/>
      <c r="Y8"/>
      <c r="Z8"/>
    </row>
    <row r="9" spans="2:26" s="20" customFormat="1" ht="19.5" customHeight="1">
      <c r="B9" s="31" t="s">
        <v>81</v>
      </c>
      <c r="C9" s="170">
        <v>4638</v>
      </c>
      <c r="D9" s="84">
        <v>4616</v>
      </c>
      <c r="E9" s="170">
        <v>4638</v>
      </c>
      <c r="F9" s="84">
        <v>4761</v>
      </c>
      <c r="G9" s="83">
        <v>2431</v>
      </c>
      <c r="H9" s="84">
        <v>2267</v>
      </c>
      <c r="I9" s="83">
        <v>595</v>
      </c>
      <c r="J9" s="84">
        <v>115</v>
      </c>
      <c r="K9" s="103">
        <v>94.2</v>
      </c>
      <c r="L9" s="104">
        <v>103.2</v>
      </c>
      <c r="M9" s="103">
        <v>71.6</v>
      </c>
      <c r="N9" s="104">
        <v>73.6</v>
      </c>
      <c r="O9" s="103">
        <v>22.6</v>
      </c>
      <c r="P9" s="104">
        <v>29.6</v>
      </c>
      <c r="T9" s="174"/>
      <c r="U9" s="174"/>
      <c r="V9" s="174"/>
      <c r="W9" s="174"/>
      <c r="X9"/>
      <c r="Y9"/>
      <c r="Z9"/>
    </row>
    <row r="10" spans="2:26" s="20" customFormat="1" ht="19.5" customHeight="1">
      <c r="B10" s="31" t="s">
        <v>2</v>
      </c>
      <c r="C10" s="83">
        <v>1173</v>
      </c>
      <c r="D10" s="84">
        <v>1246</v>
      </c>
      <c r="E10" s="83">
        <v>1173</v>
      </c>
      <c r="F10" s="84">
        <v>1246</v>
      </c>
      <c r="G10" s="83">
        <v>1156</v>
      </c>
      <c r="H10" s="84">
        <v>1197</v>
      </c>
      <c r="I10" s="83">
        <v>166</v>
      </c>
      <c r="J10" s="84">
        <v>175</v>
      </c>
      <c r="K10" s="103">
        <v>93.1</v>
      </c>
      <c r="L10" s="104">
        <v>93.4</v>
      </c>
      <c r="M10" s="103">
        <v>69.7</v>
      </c>
      <c r="N10" s="104">
        <v>70.1</v>
      </c>
      <c r="O10" s="103">
        <v>23.4</v>
      </c>
      <c r="P10" s="104">
        <v>23.3</v>
      </c>
      <c r="T10" s="174"/>
      <c r="U10" s="174"/>
      <c r="V10" s="174"/>
      <c r="W10" s="174"/>
      <c r="X10"/>
      <c r="Y10"/>
      <c r="Z10"/>
    </row>
    <row r="11" spans="2:26" s="20" customFormat="1" ht="19.5" customHeight="1">
      <c r="B11" s="31" t="s">
        <v>77</v>
      </c>
      <c r="C11" s="83">
        <v>1394</v>
      </c>
      <c r="D11" s="84">
        <v>1695</v>
      </c>
      <c r="E11" s="83">
        <v>1394</v>
      </c>
      <c r="F11" s="84">
        <v>1379</v>
      </c>
      <c r="G11" s="83">
        <v>830</v>
      </c>
      <c r="H11" s="84">
        <v>1114</v>
      </c>
      <c r="I11" s="83">
        <v>59</v>
      </c>
      <c r="J11" s="84">
        <v>75</v>
      </c>
      <c r="K11" s="103">
        <v>99.4</v>
      </c>
      <c r="L11" s="104">
        <v>101.2</v>
      </c>
      <c r="M11" s="103">
        <v>72.3</v>
      </c>
      <c r="N11" s="104">
        <v>73.7</v>
      </c>
      <c r="O11" s="103">
        <v>27.1</v>
      </c>
      <c r="P11" s="104">
        <v>27.5</v>
      </c>
      <c r="T11" s="174"/>
      <c r="U11" s="174"/>
      <c r="V11" s="174"/>
      <c r="W11" s="174"/>
      <c r="X11"/>
      <c r="Y11"/>
      <c r="Z11"/>
    </row>
    <row r="12" spans="2:26" s="20" customFormat="1" ht="19.5" customHeight="1">
      <c r="B12" s="31" t="s">
        <v>3</v>
      </c>
      <c r="C12" s="83">
        <v>506</v>
      </c>
      <c r="D12" s="84">
        <v>539</v>
      </c>
      <c r="E12" s="83">
        <v>572</v>
      </c>
      <c r="F12" s="84">
        <v>539</v>
      </c>
      <c r="G12" s="83">
        <v>460</v>
      </c>
      <c r="H12" s="84">
        <v>491</v>
      </c>
      <c r="I12" s="83">
        <v>58</v>
      </c>
      <c r="J12" s="84">
        <v>63</v>
      </c>
      <c r="K12" s="103">
        <v>97.1</v>
      </c>
      <c r="L12" s="104">
        <v>96.3</v>
      </c>
      <c r="M12" s="103">
        <v>63.1</v>
      </c>
      <c r="N12" s="104">
        <v>62.9</v>
      </c>
      <c r="O12" s="103">
        <v>34</v>
      </c>
      <c r="P12" s="104">
        <v>33.4</v>
      </c>
      <c r="T12" s="174"/>
      <c r="U12" s="174"/>
      <c r="V12" s="174"/>
      <c r="W12" s="174"/>
      <c r="X12"/>
      <c r="Y12"/>
      <c r="Z12"/>
    </row>
    <row r="13" spans="2:26" s="20" customFormat="1" ht="19.5" customHeight="1">
      <c r="B13" s="31" t="s">
        <v>5</v>
      </c>
      <c r="C13" s="83">
        <v>695</v>
      </c>
      <c r="D13" s="84">
        <v>691</v>
      </c>
      <c r="E13" s="83">
        <v>695</v>
      </c>
      <c r="F13" s="84">
        <v>691</v>
      </c>
      <c r="G13" s="83">
        <v>462</v>
      </c>
      <c r="H13" s="84">
        <v>434</v>
      </c>
      <c r="I13" s="83">
        <v>76</v>
      </c>
      <c r="J13" s="84">
        <v>69</v>
      </c>
      <c r="K13" s="103">
        <v>89</v>
      </c>
      <c r="L13" s="104">
        <v>90.1</v>
      </c>
      <c r="M13" s="103">
        <v>70</v>
      </c>
      <c r="N13" s="104">
        <v>71.2</v>
      </c>
      <c r="O13" s="103">
        <v>19</v>
      </c>
      <c r="P13" s="104">
        <v>18.9</v>
      </c>
      <c r="T13" s="174"/>
      <c r="U13" s="174"/>
      <c r="V13" s="174"/>
      <c r="W13" s="174"/>
      <c r="X13"/>
      <c r="Y13"/>
      <c r="Z13"/>
    </row>
    <row r="14" spans="2:26" s="63" customFormat="1" ht="19.5" customHeight="1">
      <c r="B14" s="62" t="s">
        <v>82</v>
      </c>
      <c r="C14" s="83">
        <v>775</v>
      </c>
      <c r="D14" s="84">
        <v>966</v>
      </c>
      <c r="E14" s="83">
        <v>767</v>
      </c>
      <c r="F14" s="84">
        <v>752</v>
      </c>
      <c r="G14" s="83">
        <v>309</v>
      </c>
      <c r="H14" s="84">
        <v>404</v>
      </c>
      <c r="I14" s="83">
        <v>50</v>
      </c>
      <c r="J14" s="84">
        <v>51</v>
      </c>
      <c r="K14" s="103">
        <v>90.8</v>
      </c>
      <c r="L14" s="104">
        <v>97.6</v>
      </c>
      <c r="M14" s="103">
        <v>68</v>
      </c>
      <c r="N14" s="104">
        <v>70.3</v>
      </c>
      <c r="O14" s="103">
        <v>22.8</v>
      </c>
      <c r="P14" s="104">
        <v>27.3</v>
      </c>
      <c r="T14" s="174"/>
      <c r="U14" s="174"/>
      <c r="V14" s="174"/>
      <c r="W14" s="174"/>
      <c r="X14"/>
      <c r="Y14"/>
      <c r="Z14"/>
    </row>
    <row r="15" spans="2:26" s="20" customFormat="1" ht="9.75" customHeight="1">
      <c r="B15" s="62"/>
      <c r="C15" s="83"/>
      <c r="D15" s="84"/>
      <c r="E15" s="83"/>
      <c r="F15" s="84"/>
      <c r="G15" s="83"/>
      <c r="H15" s="84"/>
      <c r="I15" s="83"/>
      <c r="J15" s="84"/>
      <c r="K15" s="103"/>
      <c r="L15" s="104"/>
      <c r="M15" s="103"/>
      <c r="N15" s="104"/>
      <c r="O15" s="103"/>
      <c r="P15" s="104"/>
      <c r="T15" s="174"/>
      <c r="U15" s="174"/>
      <c r="V15" s="174"/>
      <c r="W15" s="174"/>
      <c r="X15"/>
      <c r="Y15"/>
      <c r="Z15"/>
    </row>
    <row r="16" spans="2:26" s="18" customFormat="1" ht="19.5" customHeight="1">
      <c r="B16" s="48" t="s">
        <v>6</v>
      </c>
      <c r="C16" s="85">
        <v>298</v>
      </c>
      <c r="D16" s="54">
        <v>306</v>
      </c>
      <c r="E16" s="85">
        <v>298</v>
      </c>
      <c r="F16" s="54">
        <v>306</v>
      </c>
      <c r="G16" s="85">
        <v>193</v>
      </c>
      <c r="H16" s="54">
        <v>198</v>
      </c>
      <c r="I16" s="85">
        <v>19</v>
      </c>
      <c r="J16" s="54">
        <v>24</v>
      </c>
      <c r="K16" s="105">
        <v>97.3</v>
      </c>
      <c r="L16" s="106">
        <v>93.6</v>
      </c>
      <c r="M16" s="105">
        <v>66.3</v>
      </c>
      <c r="N16" s="106">
        <v>62.2</v>
      </c>
      <c r="O16" s="105">
        <v>31</v>
      </c>
      <c r="P16" s="106">
        <v>31.4</v>
      </c>
      <c r="T16" s="174"/>
      <c r="U16" s="174"/>
      <c r="V16" s="174"/>
      <c r="W16" s="174"/>
      <c r="X16"/>
      <c r="Y16"/>
      <c r="Z16"/>
    </row>
    <row r="17" spans="2:26" s="18" customFormat="1" ht="19.5" customHeight="1">
      <c r="B17" s="48" t="s">
        <v>7</v>
      </c>
      <c r="C17" s="85">
        <v>342</v>
      </c>
      <c r="D17" s="54">
        <v>351</v>
      </c>
      <c r="E17" s="85">
        <v>342</v>
      </c>
      <c r="F17" s="54">
        <v>351</v>
      </c>
      <c r="G17" s="85">
        <v>182</v>
      </c>
      <c r="H17" s="54">
        <v>183</v>
      </c>
      <c r="I17" s="85">
        <v>18</v>
      </c>
      <c r="J17" s="54">
        <v>21</v>
      </c>
      <c r="K17" s="105">
        <v>97.1</v>
      </c>
      <c r="L17" s="106">
        <v>97.3</v>
      </c>
      <c r="M17" s="105">
        <v>74.1</v>
      </c>
      <c r="N17" s="106">
        <v>76.6</v>
      </c>
      <c r="O17" s="105">
        <v>23</v>
      </c>
      <c r="P17" s="106">
        <v>20.7</v>
      </c>
      <c r="T17" s="174"/>
      <c r="U17" s="174"/>
      <c r="V17" s="174"/>
      <c r="W17" s="174"/>
      <c r="X17"/>
      <c r="Y17"/>
      <c r="Z17"/>
    </row>
    <row r="18" spans="2:26" s="18" customFormat="1" ht="19.5" customHeight="1">
      <c r="B18" s="48" t="s">
        <v>8</v>
      </c>
      <c r="C18" s="85">
        <v>200</v>
      </c>
      <c r="D18" s="54">
        <v>203</v>
      </c>
      <c r="E18" s="85">
        <v>200</v>
      </c>
      <c r="F18" s="54">
        <v>203</v>
      </c>
      <c r="G18" s="85">
        <v>150</v>
      </c>
      <c r="H18" s="54">
        <v>151</v>
      </c>
      <c r="I18" s="85">
        <v>30</v>
      </c>
      <c r="J18" s="54">
        <v>98</v>
      </c>
      <c r="K18" s="105">
        <v>90.2</v>
      </c>
      <c r="L18" s="106">
        <v>93.2</v>
      </c>
      <c r="M18" s="105">
        <v>65.5</v>
      </c>
      <c r="N18" s="106">
        <v>68.6</v>
      </c>
      <c r="O18" s="105">
        <v>24.7</v>
      </c>
      <c r="P18" s="106">
        <v>24.6</v>
      </c>
      <c r="T18" s="174"/>
      <c r="U18" s="174"/>
      <c r="V18" s="174"/>
      <c r="W18" s="174"/>
      <c r="X18"/>
      <c r="Y18"/>
      <c r="Z18"/>
    </row>
    <row r="19" spans="2:26" s="18" customFormat="1" ht="19.5" customHeight="1">
      <c r="B19" s="48" t="s">
        <v>78</v>
      </c>
      <c r="C19" s="85">
        <v>111</v>
      </c>
      <c r="D19" s="54">
        <v>124</v>
      </c>
      <c r="E19" s="85">
        <v>111</v>
      </c>
      <c r="F19" s="54">
        <v>108</v>
      </c>
      <c r="G19" s="85">
        <v>65</v>
      </c>
      <c r="H19" s="54">
        <v>75</v>
      </c>
      <c r="I19" s="85">
        <v>10</v>
      </c>
      <c r="J19" s="54">
        <v>5</v>
      </c>
      <c r="K19" s="105">
        <v>96.1</v>
      </c>
      <c r="L19" s="106">
        <v>109.2</v>
      </c>
      <c r="M19" s="105">
        <v>57.4</v>
      </c>
      <c r="N19" s="106">
        <v>75.3</v>
      </c>
      <c r="O19" s="105">
        <v>38.7</v>
      </c>
      <c r="P19" s="106">
        <v>33.9</v>
      </c>
      <c r="T19" s="174"/>
      <c r="U19" s="174"/>
      <c r="V19" s="174"/>
      <c r="W19" s="174"/>
      <c r="X19"/>
      <c r="Y19"/>
      <c r="Z19"/>
    </row>
    <row r="20" spans="2:26" s="18" customFormat="1" ht="19.5" customHeight="1">
      <c r="B20" s="48" t="s">
        <v>9</v>
      </c>
      <c r="C20" s="85">
        <v>87</v>
      </c>
      <c r="D20" s="54">
        <v>80</v>
      </c>
      <c r="E20" s="85">
        <v>87</v>
      </c>
      <c r="F20" s="54">
        <v>80</v>
      </c>
      <c r="G20" s="85">
        <v>61</v>
      </c>
      <c r="H20" s="54">
        <v>62</v>
      </c>
      <c r="I20" s="85">
        <v>10</v>
      </c>
      <c r="J20" s="54">
        <v>10</v>
      </c>
      <c r="K20" s="105">
        <v>89.8</v>
      </c>
      <c r="L20" s="106">
        <v>89.5</v>
      </c>
      <c r="M20" s="105">
        <v>63.8</v>
      </c>
      <c r="N20" s="106">
        <v>60.9</v>
      </c>
      <c r="O20" s="105">
        <v>26</v>
      </c>
      <c r="P20" s="106">
        <v>28.6</v>
      </c>
      <c r="T20" s="174"/>
      <c r="U20" s="174"/>
      <c r="V20" s="174"/>
      <c r="W20" s="174"/>
      <c r="X20"/>
      <c r="Y20"/>
      <c r="Z20"/>
    </row>
    <row r="21" spans="2:26" s="18" customFormat="1" ht="19.5" customHeight="1">
      <c r="B21" s="49" t="s">
        <v>10</v>
      </c>
      <c r="C21" s="71">
        <v>22</v>
      </c>
      <c r="D21" s="53">
        <v>21</v>
      </c>
      <c r="E21" s="71">
        <v>22</v>
      </c>
      <c r="F21" s="53">
        <v>21</v>
      </c>
      <c r="G21" s="71">
        <v>13</v>
      </c>
      <c r="H21" s="53">
        <v>12</v>
      </c>
      <c r="I21" s="71">
        <v>3</v>
      </c>
      <c r="J21" s="53">
        <v>3</v>
      </c>
      <c r="K21" s="107">
        <v>85.5</v>
      </c>
      <c r="L21" s="108">
        <v>85.8</v>
      </c>
      <c r="M21" s="107">
        <v>56.1</v>
      </c>
      <c r="N21" s="108">
        <v>56.7</v>
      </c>
      <c r="O21" s="107">
        <v>29.4</v>
      </c>
      <c r="P21" s="108">
        <v>29.1</v>
      </c>
      <c r="T21" s="174"/>
      <c r="U21" s="174"/>
      <c r="V21" s="174"/>
      <c r="W21" s="174"/>
      <c r="X21"/>
      <c r="Y21"/>
      <c r="Z21"/>
    </row>
    <row r="22" spans="2:26" s="35" customFormat="1" ht="19.5" customHeight="1">
      <c r="B22" s="73" t="s">
        <v>47</v>
      </c>
      <c r="C22" s="86">
        <f aca="true" t="shared" si="0" ref="C22:H22">SUM(C16:C21)</f>
        <v>1060</v>
      </c>
      <c r="D22" s="87">
        <f t="shared" si="0"/>
        <v>1085</v>
      </c>
      <c r="E22" s="86">
        <f t="shared" si="0"/>
        <v>1060</v>
      </c>
      <c r="F22" s="87">
        <f t="shared" si="0"/>
        <v>1069</v>
      </c>
      <c r="G22" s="86">
        <f t="shared" si="0"/>
        <v>664</v>
      </c>
      <c r="H22" s="87">
        <f t="shared" si="0"/>
        <v>681</v>
      </c>
      <c r="I22" s="86">
        <f>SUM(I16:I21)+5</f>
        <v>95</v>
      </c>
      <c r="J22" s="87">
        <f>SUM(J16:J21)+5</f>
        <v>166</v>
      </c>
      <c r="K22" s="109">
        <v>94.7</v>
      </c>
      <c r="L22" s="110">
        <v>95.7</v>
      </c>
      <c r="M22" s="109">
        <v>67</v>
      </c>
      <c r="N22" s="110">
        <v>68.7</v>
      </c>
      <c r="O22" s="109">
        <v>27.7</v>
      </c>
      <c r="P22" s="110">
        <v>27</v>
      </c>
      <c r="R22" s="180"/>
      <c r="T22" s="174"/>
      <c r="U22" s="174"/>
      <c r="V22" s="174"/>
      <c r="W22" s="174"/>
      <c r="X22"/>
      <c r="Y22"/>
      <c r="Z22"/>
    </row>
    <row r="23" spans="2:26" s="64" customFormat="1" ht="9.75" customHeight="1">
      <c r="B23" s="65"/>
      <c r="C23" s="85"/>
      <c r="D23" s="54"/>
      <c r="E23" s="85"/>
      <c r="F23" s="54"/>
      <c r="G23" s="85"/>
      <c r="H23" s="54"/>
      <c r="I23" s="85"/>
      <c r="J23" s="54"/>
      <c r="K23" s="105"/>
      <c r="L23" s="106"/>
      <c r="M23" s="105"/>
      <c r="N23" s="106"/>
      <c r="O23" s="105"/>
      <c r="P23" s="106"/>
      <c r="T23" s="174"/>
      <c r="U23" s="174"/>
      <c r="V23" s="174"/>
      <c r="W23" s="174"/>
      <c r="X23"/>
      <c r="Y23"/>
      <c r="Z23"/>
    </row>
    <row r="24" spans="2:26" s="18" customFormat="1" ht="19.5" customHeight="1">
      <c r="B24" s="48" t="s">
        <v>83</v>
      </c>
      <c r="C24" s="85">
        <v>225</v>
      </c>
      <c r="D24" s="54">
        <v>68</v>
      </c>
      <c r="E24" s="85">
        <v>18</v>
      </c>
      <c r="F24" s="54">
        <v>67</v>
      </c>
      <c r="G24" s="85">
        <v>174</v>
      </c>
      <c r="H24" s="54">
        <v>45</v>
      </c>
      <c r="I24" s="85">
        <v>-2</v>
      </c>
      <c r="J24" s="54">
        <v>1</v>
      </c>
      <c r="K24" s="105">
        <v>100.7</v>
      </c>
      <c r="L24" s="106">
        <v>104.8</v>
      </c>
      <c r="M24" s="105">
        <v>61.2</v>
      </c>
      <c r="N24" s="106">
        <v>66.5</v>
      </c>
      <c r="O24" s="105">
        <v>39.5</v>
      </c>
      <c r="P24" s="106">
        <v>38.3</v>
      </c>
      <c r="T24" s="174"/>
      <c r="U24" s="174"/>
      <c r="V24" s="174"/>
      <c r="W24" s="174"/>
      <c r="X24"/>
      <c r="Y24"/>
      <c r="Z24"/>
    </row>
    <row r="25" spans="2:26" s="18" customFormat="1" ht="19.5" customHeight="1">
      <c r="B25" s="48" t="s">
        <v>11</v>
      </c>
      <c r="C25" s="85">
        <v>183</v>
      </c>
      <c r="D25" s="54">
        <v>194</v>
      </c>
      <c r="E25" s="85">
        <v>189</v>
      </c>
      <c r="F25" s="54">
        <v>194</v>
      </c>
      <c r="G25" s="85">
        <v>113</v>
      </c>
      <c r="H25" s="54">
        <v>126</v>
      </c>
      <c r="I25" s="85">
        <v>18</v>
      </c>
      <c r="J25" s="54">
        <v>23</v>
      </c>
      <c r="K25" s="105">
        <v>94.3</v>
      </c>
      <c r="L25" s="106">
        <v>92.1</v>
      </c>
      <c r="M25" s="105">
        <v>63.3</v>
      </c>
      <c r="N25" s="106">
        <v>64.8</v>
      </c>
      <c r="O25" s="105">
        <v>31</v>
      </c>
      <c r="P25" s="106">
        <v>27.3</v>
      </c>
      <c r="T25" s="174"/>
      <c r="U25" s="174"/>
      <c r="V25" s="174"/>
      <c r="W25" s="174"/>
      <c r="X25"/>
      <c r="Y25"/>
      <c r="Z25"/>
    </row>
    <row r="26" spans="2:26" s="18" customFormat="1" ht="19.5" customHeight="1">
      <c r="B26" s="48" t="s">
        <v>14</v>
      </c>
      <c r="C26" s="85">
        <v>106</v>
      </c>
      <c r="D26" s="54">
        <v>86</v>
      </c>
      <c r="E26" s="85">
        <v>97</v>
      </c>
      <c r="F26" s="54">
        <v>86</v>
      </c>
      <c r="G26" s="85">
        <v>76</v>
      </c>
      <c r="H26" s="54">
        <v>56</v>
      </c>
      <c r="I26" s="85">
        <v>7</v>
      </c>
      <c r="J26" s="54">
        <v>5</v>
      </c>
      <c r="K26" s="105">
        <v>95</v>
      </c>
      <c r="L26" s="106">
        <v>96.4</v>
      </c>
      <c r="M26" s="105">
        <v>63.6</v>
      </c>
      <c r="N26" s="106">
        <v>63.8</v>
      </c>
      <c r="O26" s="105">
        <v>31.4</v>
      </c>
      <c r="P26" s="106">
        <v>32.6</v>
      </c>
      <c r="T26" s="174"/>
      <c r="U26" s="174"/>
      <c r="V26" s="174"/>
      <c r="W26" s="174"/>
      <c r="X26"/>
      <c r="Y26"/>
      <c r="Z26"/>
    </row>
    <row r="27" spans="2:26" s="18" customFormat="1" ht="19.5" customHeight="1">
      <c r="B27" s="48" t="s">
        <v>15</v>
      </c>
      <c r="C27" s="85">
        <v>93</v>
      </c>
      <c r="D27" s="54">
        <v>90</v>
      </c>
      <c r="E27" s="85">
        <v>101</v>
      </c>
      <c r="F27" s="54">
        <v>89</v>
      </c>
      <c r="G27" s="85">
        <v>37</v>
      </c>
      <c r="H27" s="54">
        <v>36</v>
      </c>
      <c r="I27" s="85">
        <v>3</v>
      </c>
      <c r="J27" s="54" t="s">
        <v>49</v>
      </c>
      <c r="K27" s="105">
        <v>103.1</v>
      </c>
      <c r="L27" s="106">
        <v>103.8</v>
      </c>
      <c r="M27" s="105">
        <v>76.4</v>
      </c>
      <c r="N27" s="106">
        <v>80.8</v>
      </c>
      <c r="O27" s="105">
        <v>26.7</v>
      </c>
      <c r="P27" s="106">
        <v>23</v>
      </c>
      <c r="T27" s="174"/>
      <c r="U27" s="174"/>
      <c r="V27" s="174"/>
      <c r="W27" s="174"/>
      <c r="X27"/>
      <c r="Y27"/>
      <c r="Z27"/>
    </row>
    <row r="28" spans="2:26" s="18" customFormat="1" ht="19.5" customHeight="1">
      <c r="B28" s="48" t="s">
        <v>12</v>
      </c>
      <c r="C28" s="85">
        <v>110</v>
      </c>
      <c r="D28" s="54">
        <v>106</v>
      </c>
      <c r="E28" s="85">
        <v>106</v>
      </c>
      <c r="F28" s="54">
        <v>106</v>
      </c>
      <c r="G28" s="85">
        <v>67</v>
      </c>
      <c r="H28" s="54">
        <v>67</v>
      </c>
      <c r="I28" s="85">
        <v>29</v>
      </c>
      <c r="J28" s="54">
        <v>28</v>
      </c>
      <c r="K28" s="105">
        <v>64.4</v>
      </c>
      <c r="L28" s="106">
        <v>66.4</v>
      </c>
      <c r="M28" s="105">
        <v>40.4</v>
      </c>
      <c r="N28" s="106">
        <v>40.3</v>
      </c>
      <c r="O28" s="105">
        <v>24</v>
      </c>
      <c r="P28" s="106">
        <v>26.1</v>
      </c>
      <c r="T28" s="174"/>
      <c r="U28" s="174"/>
      <c r="V28" s="174"/>
      <c r="W28" s="174"/>
      <c r="X28"/>
      <c r="Y28"/>
      <c r="Z28"/>
    </row>
    <row r="29" spans="2:26" s="18" customFormat="1" ht="19.5" customHeight="1">
      <c r="B29" s="48" t="s">
        <v>13</v>
      </c>
      <c r="C29" s="85">
        <v>82</v>
      </c>
      <c r="D29" s="54">
        <v>78</v>
      </c>
      <c r="E29" s="85">
        <v>75</v>
      </c>
      <c r="F29" s="54">
        <v>78</v>
      </c>
      <c r="G29" s="85">
        <v>54</v>
      </c>
      <c r="H29" s="54">
        <v>45</v>
      </c>
      <c r="I29" s="85">
        <v>12</v>
      </c>
      <c r="J29" s="54">
        <v>12</v>
      </c>
      <c r="K29" s="105">
        <v>82.3</v>
      </c>
      <c r="L29" s="106">
        <v>79.8</v>
      </c>
      <c r="M29" s="105">
        <v>60</v>
      </c>
      <c r="N29" s="106">
        <v>57.6</v>
      </c>
      <c r="O29" s="105">
        <v>22.3</v>
      </c>
      <c r="P29" s="106">
        <v>22.2</v>
      </c>
      <c r="T29" s="174"/>
      <c r="U29" s="174"/>
      <c r="V29" s="174"/>
      <c r="W29" s="174"/>
      <c r="X29"/>
      <c r="Y29"/>
      <c r="Z29"/>
    </row>
    <row r="30" spans="2:26" s="18" customFormat="1" ht="19.5" customHeight="1">
      <c r="B30" s="48" t="s">
        <v>16</v>
      </c>
      <c r="C30" s="85">
        <v>25</v>
      </c>
      <c r="D30" s="54">
        <v>23</v>
      </c>
      <c r="E30" s="85">
        <v>25</v>
      </c>
      <c r="F30" s="54">
        <v>24</v>
      </c>
      <c r="G30" s="85">
        <v>20</v>
      </c>
      <c r="H30" s="54">
        <v>16</v>
      </c>
      <c r="I30" s="85">
        <v>4</v>
      </c>
      <c r="J30" s="54">
        <v>4</v>
      </c>
      <c r="K30" s="105">
        <v>82.1</v>
      </c>
      <c r="L30" s="106">
        <v>77.5</v>
      </c>
      <c r="M30" s="105">
        <v>53.1</v>
      </c>
      <c r="N30" s="106">
        <v>39</v>
      </c>
      <c r="O30" s="105">
        <v>29</v>
      </c>
      <c r="P30" s="106">
        <v>38.5</v>
      </c>
      <c r="T30" s="174"/>
      <c r="U30" s="174"/>
      <c r="V30" s="174"/>
      <c r="W30" s="174"/>
      <c r="X30"/>
      <c r="Y30"/>
      <c r="Z30"/>
    </row>
    <row r="31" spans="2:26" s="18" customFormat="1" ht="19.5" customHeight="1">
      <c r="B31" s="49" t="s">
        <v>17</v>
      </c>
      <c r="C31" s="71">
        <v>26</v>
      </c>
      <c r="D31" s="53">
        <v>23</v>
      </c>
      <c r="E31" s="71">
        <v>26</v>
      </c>
      <c r="F31" s="53">
        <v>23</v>
      </c>
      <c r="G31" s="71">
        <v>19</v>
      </c>
      <c r="H31" s="53">
        <v>15</v>
      </c>
      <c r="I31" s="71">
        <v>2</v>
      </c>
      <c r="J31" s="54">
        <v>1</v>
      </c>
      <c r="K31" s="107">
        <v>93.7</v>
      </c>
      <c r="L31" s="108">
        <v>97.7</v>
      </c>
      <c r="M31" s="107">
        <v>64.9</v>
      </c>
      <c r="N31" s="108">
        <v>68.5</v>
      </c>
      <c r="O31" s="107">
        <v>28.8</v>
      </c>
      <c r="P31" s="108">
        <v>29.2</v>
      </c>
      <c r="T31" s="174"/>
      <c r="U31" s="174"/>
      <c r="V31" s="174"/>
      <c r="W31" s="174"/>
      <c r="X31"/>
      <c r="Y31"/>
      <c r="Z31"/>
    </row>
    <row r="32" spans="2:26" s="36" customFormat="1" ht="19.5" customHeight="1">
      <c r="B32" s="50" t="s">
        <v>84</v>
      </c>
      <c r="C32" s="88">
        <v>850</v>
      </c>
      <c r="D32" s="89">
        <v>668</v>
      </c>
      <c r="E32" s="88">
        <v>637</v>
      </c>
      <c r="F32" s="89">
        <v>667</v>
      </c>
      <c r="G32" s="88">
        <v>559</v>
      </c>
      <c r="H32" s="89">
        <v>406</v>
      </c>
      <c r="I32" s="88">
        <v>67</v>
      </c>
      <c r="J32" s="89">
        <v>69</v>
      </c>
      <c r="K32" s="111">
        <v>91.8</v>
      </c>
      <c r="L32" s="112">
        <v>90.3</v>
      </c>
      <c r="M32" s="111">
        <v>60.2</v>
      </c>
      <c r="N32" s="112">
        <v>60.6</v>
      </c>
      <c r="O32" s="111">
        <v>31.6</v>
      </c>
      <c r="P32" s="112">
        <v>29.7</v>
      </c>
      <c r="T32" s="174"/>
      <c r="U32" s="174"/>
      <c r="V32" s="174"/>
      <c r="W32" s="175"/>
      <c r="X32"/>
      <c r="Y32"/>
      <c r="Z32"/>
    </row>
    <row r="33" spans="2:26" s="36" customFormat="1" ht="19.5" customHeight="1">
      <c r="B33" s="61" t="s">
        <v>41</v>
      </c>
      <c r="C33" s="90">
        <f aca="true" t="shared" si="1" ref="C33:J33">C32+C22</f>
        <v>1910</v>
      </c>
      <c r="D33" s="91">
        <f t="shared" si="1"/>
        <v>1753</v>
      </c>
      <c r="E33" s="90">
        <f t="shared" si="1"/>
        <v>1697</v>
      </c>
      <c r="F33" s="91">
        <f t="shared" si="1"/>
        <v>1736</v>
      </c>
      <c r="G33" s="90">
        <f t="shared" si="1"/>
        <v>1223</v>
      </c>
      <c r="H33" s="91">
        <f t="shared" si="1"/>
        <v>1087</v>
      </c>
      <c r="I33" s="90">
        <f t="shared" si="1"/>
        <v>162</v>
      </c>
      <c r="J33" s="91">
        <f t="shared" si="1"/>
        <v>235</v>
      </c>
      <c r="K33" s="113">
        <v>93.4</v>
      </c>
      <c r="L33" s="114">
        <v>93.2</v>
      </c>
      <c r="M33" s="113">
        <v>63.9</v>
      </c>
      <c r="N33" s="114">
        <v>65.6</v>
      </c>
      <c r="O33" s="113">
        <v>29.5</v>
      </c>
      <c r="P33" s="114">
        <v>27.6</v>
      </c>
      <c r="S33" s="44"/>
      <c r="T33" s="174"/>
      <c r="U33" s="175"/>
      <c r="V33" s="174"/>
      <c r="W33" s="175"/>
      <c r="X33"/>
      <c r="Y33"/>
      <c r="Z33"/>
    </row>
    <row r="34" spans="2:26" s="36" customFormat="1" ht="9.75" customHeight="1">
      <c r="B34" s="66"/>
      <c r="C34" s="92"/>
      <c r="D34" s="93"/>
      <c r="E34" s="92"/>
      <c r="F34" s="93"/>
      <c r="G34" s="92"/>
      <c r="H34" s="93"/>
      <c r="I34" s="92"/>
      <c r="J34" s="93"/>
      <c r="K34" s="115"/>
      <c r="L34" s="116"/>
      <c r="M34" s="115"/>
      <c r="N34" s="116"/>
      <c r="O34" s="115"/>
      <c r="P34" s="116"/>
      <c r="T34" s="174"/>
      <c r="U34" s="174"/>
      <c r="V34" s="174"/>
      <c r="W34" s="174"/>
      <c r="X34"/>
      <c r="Y34"/>
      <c r="Z34"/>
    </row>
    <row r="35" spans="2:26" s="18" customFormat="1" ht="19.5" customHeight="1">
      <c r="B35" s="48" t="s">
        <v>20</v>
      </c>
      <c r="C35" s="85">
        <v>772</v>
      </c>
      <c r="D35" s="94">
        <v>882</v>
      </c>
      <c r="E35" s="85">
        <v>882</v>
      </c>
      <c r="F35" s="94">
        <v>882</v>
      </c>
      <c r="G35" s="85">
        <v>685</v>
      </c>
      <c r="H35" s="94">
        <v>801</v>
      </c>
      <c r="I35" s="85">
        <v>89</v>
      </c>
      <c r="J35" s="94">
        <v>166</v>
      </c>
      <c r="K35" s="105">
        <v>97.4</v>
      </c>
      <c r="L35" s="117">
        <v>90.8</v>
      </c>
      <c r="M35" s="105">
        <v>66.7</v>
      </c>
      <c r="N35" s="117">
        <v>57</v>
      </c>
      <c r="O35" s="105">
        <v>30.7</v>
      </c>
      <c r="P35" s="117">
        <v>33.8</v>
      </c>
      <c r="T35" s="174"/>
      <c r="U35" s="174"/>
      <c r="V35" s="174"/>
      <c r="W35" s="174"/>
      <c r="X35"/>
      <c r="Y35"/>
      <c r="Z35"/>
    </row>
    <row r="36" spans="2:26" s="18" customFormat="1" ht="19.5" customHeight="1">
      <c r="B36" s="48" t="s">
        <v>85</v>
      </c>
      <c r="C36" s="85">
        <v>38</v>
      </c>
      <c r="D36" s="94">
        <v>39</v>
      </c>
      <c r="E36" s="85">
        <v>43</v>
      </c>
      <c r="F36" s="94">
        <v>39</v>
      </c>
      <c r="G36" s="85">
        <v>19</v>
      </c>
      <c r="H36" s="94">
        <v>19</v>
      </c>
      <c r="I36" s="85">
        <v>4</v>
      </c>
      <c r="J36" s="94">
        <v>5</v>
      </c>
      <c r="K36" s="105">
        <v>86.8</v>
      </c>
      <c r="L36" s="117">
        <v>84.5</v>
      </c>
      <c r="M36" s="105">
        <v>63.4</v>
      </c>
      <c r="N36" s="117">
        <v>58.2</v>
      </c>
      <c r="O36" s="105">
        <v>23.4</v>
      </c>
      <c r="P36" s="117">
        <v>26.3</v>
      </c>
      <c r="T36" s="174"/>
      <c r="U36" s="174"/>
      <c r="V36" s="174"/>
      <c r="W36" s="174"/>
      <c r="X36"/>
      <c r="Y36"/>
      <c r="Z36"/>
    </row>
    <row r="37" spans="2:26" s="36" customFormat="1" ht="19.5" customHeight="1">
      <c r="B37" s="61" t="s">
        <v>42</v>
      </c>
      <c r="C37" s="90">
        <f aca="true" t="shared" si="2" ref="C37:J37">SUM(C35:C36)</f>
        <v>810</v>
      </c>
      <c r="D37" s="95">
        <f t="shared" si="2"/>
        <v>921</v>
      </c>
      <c r="E37" s="90">
        <f t="shared" si="2"/>
        <v>925</v>
      </c>
      <c r="F37" s="95">
        <f t="shared" si="2"/>
        <v>921</v>
      </c>
      <c r="G37" s="90">
        <f t="shared" si="2"/>
        <v>704</v>
      </c>
      <c r="H37" s="95">
        <f t="shared" si="2"/>
        <v>820</v>
      </c>
      <c r="I37" s="90">
        <f t="shared" si="2"/>
        <v>93</v>
      </c>
      <c r="J37" s="95">
        <f t="shared" si="2"/>
        <v>171</v>
      </c>
      <c r="K37" s="113">
        <v>97.1</v>
      </c>
      <c r="L37" s="114">
        <v>90.6</v>
      </c>
      <c r="M37" s="113">
        <v>66.6</v>
      </c>
      <c r="N37" s="114">
        <v>57</v>
      </c>
      <c r="O37" s="113">
        <v>30.5</v>
      </c>
      <c r="P37" s="114">
        <v>33.6</v>
      </c>
      <c r="T37" s="174"/>
      <c r="U37" s="174"/>
      <c r="V37" s="174"/>
      <c r="W37" s="174"/>
      <c r="X37"/>
      <c r="Y37"/>
      <c r="Z37"/>
    </row>
    <row r="38" spans="2:26" s="36" customFormat="1" ht="9.75" customHeight="1">
      <c r="B38" s="66"/>
      <c r="C38" s="92"/>
      <c r="D38" s="93"/>
      <c r="E38" s="92"/>
      <c r="F38" s="93"/>
      <c r="G38" s="92"/>
      <c r="H38" s="93"/>
      <c r="I38" s="92"/>
      <c r="J38" s="93"/>
      <c r="K38" s="115"/>
      <c r="L38" s="116"/>
      <c r="M38" s="115"/>
      <c r="N38" s="116"/>
      <c r="O38" s="115"/>
      <c r="P38" s="116"/>
      <c r="T38" s="174"/>
      <c r="U38" s="174"/>
      <c r="V38" s="174"/>
      <c r="W38" s="174"/>
      <c r="X38"/>
      <c r="Y38"/>
      <c r="Z38"/>
    </row>
    <row r="39" spans="2:26" s="18" customFormat="1" ht="19.5" customHeight="1">
      <c r="B39" s="48" t="s">
        <v>21</v>
      </c>
      <c r="C39" s="85">
        <v>351</v>
      </c>
      <c r="D39" s="94">
        <v>352</v>
      </c>
      <c r="E39" s="85">
        <v>349</v>
      </c>
      <c r="F39" s="94">
        <v>352</v>
      </c>
      <c r="G39" s="85">
        <v>308</v>
      </c>
      <c r="H39" s="94">
        <v>304</v>
      </c>
      <c r="I39" s="85">
        <v>41</v>
      </c>
      <c r="J39" s="94">
        <v>50</v>
      </c>
      <c r="K39" s="105">
        <v>103.8</v>
      </c>
      <c r="L39" s="117">
        <v>102.4</v>
      </c>
      <c r="M39" s="105">
        <v>80.6</v>
      </c>
      <c r="N39" s="117">
        <v>77.9</v>
      </c>
      <c r="O39" s="105">
        <v>23.2</v>
      </c>
      <c r="P39" s="117">
        <v>24.5</v>
      </c>
      <c r="T39" s="174"/>
      <c r="U39" s="174"/>
      <c r="V39" s="174"/>
      <c r="W39" s="174"/>
      <c r="X39"/>
      <c r="Y39"/>
      <c r="Z39"/>
    </row>
    <row r="40" spans="2:26" s="18" customFormat="1" ht="19.5" customHeight="1">
      <c r="B40" s="48" t="s">
        <v>22</v>
      </c>
      <c r="C40" s="85">
        <v>102</v>
      </c>
      <c r="D40" s="94">
        <v>81</v>
      </c>
      <c r="E40" s="85">
        <v>95</v>
      </c>
      <c r="F40" s="94">
        <v>81</v>
      </c>
      <c r="G40" s="85">
        <v>53</v>
      </c>
      <c r="H40" s="94">
        <v>37</v>
      </c>
      <c r="I40" s="85">
        <v>3</v>
      </c>
      <c r="J40" s="94">
        <v>3</v>
      </c>
      <c r="K40" s="105">
        <v>100.7</v>
      </c>
      <c r="L40" s="117">
        <v>100.5</v>
      </c>
      <c r="M40" s="105">
        <v>60.9</v>
      </c>
      <c r="N40" s="117">
        <v>60.5</v>
      </c>
      <c r="O40" s="105">
        <v>39.8</v>
      </c>
      <c r="P40" s="117">
        <v>40</v>
      </c>
      <c r="T40" s="174"/>
      <c r="U40" s="174"/>
      <c r="V40" s="174"/>
      <c r="W40" s="174"/>
      <c r="X40"/>
      <c r="Y40"/>
      <c r="Z40"/>
    </row>
    <row r="41" spans="2:26" s="36" customFormat="1" ht="19.5" customHeight="1">
      <c r="B41" s="61" t="s">
        <v>44</v>
      </c>
      <c r="C41" s="90">
        <f aca="true" t="shared" si="3" ref="C41:J41">SUM(C39:C40)</f>
        <v>453</v>
      </c>
      <c r="D41" s="95">
        <f t="shared" si="3"/>
        <v>433</v>
      </c>
      <c r="E41" s="90">
        <f t="shared" si="3"/>
        <v>444</v>
      </c>
      <c r="F41" s="95">
        <f t="shared" si="3"/>
        <v>433</v>
      </c>
      <c r="G41" s="90">
        <f t="shared" si="3"/>
        <v>361</v>
      </c>
      <c r="H41" s="95">
        <f t="shared" si="3"/>
        <v>341</v>
      </c>
      <c r="I41" s="90">
        <f t="shared" si="3"/>
        <v>44</v>
      </c>
      <c r="J41" s="95">
        <f t="shared" si="3"/>
        <v>53</v>
      </c>
      <c r="K41" s="113">
        <v>103.3</v>
      </c>
      <c r="L41" s="114">
        <v>102.2</v>
      </c>
      <c r="M41" s="113">
        <v>77.6</v>
      </c>
      <c r="N41" s="114">
        <v>76</v>
      </c>
      <c r="O41" s="113">
        <v>25.7</v>
      </c>
      <c r="P41" s="114">
        <v>26.2</v>
      </c>
      <c r="T41" s="174"/>
      <c r="U41" s="174"/>
      <c r="V41" s="174"/>
      <c r="W41" s="174"/>
      <c r="X41"/>
      <c r="Y41"/>
      <c r="Z41"/>
    </row>
    <row r="42" spans="2:26" s="18" customFormat="1" ht="19.5" customHeight="1">
      <c r="B42" s="62" t="s">
        <v>23</v>
      </c>
      <c r="C42" s="83">
        <v>237</v>
      </c>
      <c r="D42" s="52">
        <v>236</v>
      </c>
      <c r="E42" s="83">
        <v>231</v>
      </c>
      <c r="F42" s="52">
        <v>213</v>
      </c>
      <c r="G42" s="83">
        <v>181</v>
      </c>
      <c r="H42" s="52">
        <v>168</v>
      </c>
      <c r="I42" s="83">
        <v>17</v>
      </c>
      <c r="J42" s="52">
        <v>14</v>
      </c>
      <c r="K42" s="103">
        <v>98.3</v>
      </c>
      <c r="L42" s="118">
        <v>100.1</v>
      </c>
      <c r="M42" s="103">
        <v>63.4</v>
      </c>
      <c r="N42" s="118">
        <v>65.3</v>
      </c>
      <c r="O42" s="103">
        <v>34.9</v>
      </c>
      <c r="P42" s="118">
        <v>34.8</v>
      </c>
      <c r="T42" s="174"/>
      <c r="U42" s="174"/>
      <c r="V42" s="174"/>
      <c r="W42" s="174"/>
      <c r="X42"/>
      <c r="Y42"/>
      <c r="Z42"/>
    </row>
    <row r="43" spans="2:26" s="20" customFormat="1" ht="19.5" customHeight="1">
      <c r="B43" s="68" t="s">
        <v>22</v>
      </c>
      <c r="C43" s="69">
        <v>39</v>
      </c>
      <c r="D43" s="96">
        <v>34</v>
      </c>
      <c r="E43" s="69">
        <v>41</v>
      </c>
      <c r="F43" s="96">
        <v>34</v>
      </c>
      <c r="G43" s="69">
        <v>13</v>
      </c>
      <c r="H43" s="96">
        <v>8</v>
      </c>
      <c r="I43" s="69">
        <v>2</v>
      </c>
      <c r="J43" s="96">
        <v>3</v>
      </c>
      <c r="K43" s="119" t="s">
        <v>51</v>
      </c>
      <c r="L43" s="120" t="s">
        <v>51</v>
      </c>
      <c r="M43" s="119" t="s">
        <v>51</v>
      </c>
      <c r="N43" s="120" t="s">
        <v>51</v>
      </c>
      <c r="O43" s="119" t="s">
        <v>51</v>
      </c>
      <c r="P43" s="120" t="s">
        <v>51</v>
      </c>
      <c r="T43" s="174"/>
      <c r="U43" s="174"/>
      <c r="V43" s="174"/>
      <c r="W43" s="174"/>
      <c r="X43"/>
      <c r="Y43"/>
      <c r="Z43"/>
    </row>
    <row r="44" spans="2:26" s="20" customFormat="1" ht="19.5" customHeight="1">
      <c r="B44" s="32" t="s">
        <v>43</v>
      </c>
      <c r="C44" s="83"/>
      <c r="D44" s="52"/>
      <c r="E44" s="83"/>
      <c r="F44" s="52"/>
      <c r="G44" s="83"/>
      <c r="H44" s="52"/>
      <c r="I44" s="83"/>
      <c r="J44" s="52"/>
      <c r="K44" s="103"/>
      <c r="L44" s="118"/>
      <c r="M44" s="103"/>
      <c r="N44" s="118"/>
      <c r="O44" s="103"/>
      <c r="P44" s="118"/>
      <c r="T44" s="174"/>
      <c r="U44" s="174"/>
      <c r="V44" s="174"/>
      <c r="W44" s="174"/>
      <c r="X44"/>
      <c r="Y44"/>
      <c r="Z44"/>
    </row>
    <row r="45" spans="2:26" s="20" customFormat="1" ht="19.5" customHeight="1">
      <c r="B45" s="67" t="s">
        <v>86</v>
      </c>
      <c r="C45" s="83">
        <v>863</v>
      </c>
      <c r="D45" s="52">
        <v>934</v>
      </c>
      <c r="E45" s="83">
        <v>863</v>
      </c>
      <c r="F45" s="52">
        <v>1003</v>
      </c>
      <c r="G45" s="83">
        <v>425</v>
      </c>
      <c r="H45" s="52">
        <v>467</v>
      </c>
      <c r="I45" s="83">
        <v>53</v>
      </c>
      <c r="J45" s="52">
        <v>95</v>
      </c>
      <c r="K45" s="103">
        <v>96.7</v>
      </c>
      <c r="L45" s="118">
        <v>94</v>
      </c>
      <c r="M45" s="103">
        <v>70.7</v>
      </c>
      <c r="N45" s="118">
        <v>66.3</v>
      </c>
      <c r="O45" s="103">
        <v>26</v>
      </c>
      <c r="P45" s="118">
        <v>27.7</v>
      </c>
      <c r="T45" s="174"/>
      <c r="U45" s="174"/>
      <c r="V45" s="174"/>
      <c r="W45" s="174"/>
      <c r="X45"/>
      <c r="Y45"/>
      <c r="Z45"/>
    </row>
    <row r="46" spans="2:26" s="20" customFormat="1" ht="19.5" customHeight="1">
      <c r="B46" s="67" t="s">
        <v>24</v>
      </c>
      <c r="C46" s="83">
        <v>532</v>
      </c>
      <c r="D46" s="84">
        <v>489</v>
      </c>
      <c r="E46" s="83">
        <v>532</v>
      </c>
      <c r="F46" s="84">
        <v>489</v>
      </c>
      <c r="G46" s="83">
        <v>343</v>
      </c>
      <c r="H46" s="84">
        <v>301</v>
      </c>
      <c r="I46" s="83">
        <v>77</v>
      </c>
      <c r="J46" s="84">
        <v>117</v>
      </c>
      <c r="K46" s="103">
        <v>89.1</v>
      </c>
      <c r="L46" s="104">
        <v>76.3</v>
      </c>
      <c r="M46" s="103">
        <v>63.2</v>
      </c>
      <c r="N46" s="104">
        <v>48.5</v>
      </c>
      <c r="O46" s="103">
        <v>25.9</v>
      </c>
      <c r="P46" s="104">
        <v>27.8</v>
      </c>
      <c r="T46" s="174"/>
      <c r="U46" s="174"/>
      <c r="V46" s="174"/>
      <c r="W46" s="174"/>
      <c r="X46"/>
      <c r="Y46"/>
      <c r="Z46"/>
    </row>
    <row r="47" spans="2:26" s="20" customFormat="1" ht="19.5" customHeight="1" thickBot="1">
      <c r="B47" s="51" t="s">
        <v>25</v>
      </c>
      <c r="C47" s="97">
        <v>327</v>
      </c>
      <c r="D47" s="98">
        <v>296</v>
      </c>
      <c r="E47" s="97">
        <v>327</v>
      </c>
      <c r="F47" s="98">
        <v>296</v>
      </c>
      <c r="G47" s="97">
        <v>275</v>
      </c>
      <c r="H47" s="98">
        <v>259</v>
      </c>
      <c r="I47" s="97">
        <v>25</v>
      </c>
      <c r="J47" s="98">
        <v>31</v>
      </c>
      <c r="K47" s="121">
        <v>93.5</v>
      </c>
      <c r="L47" s="122">
        <v>100.6</v>
      </c>
      <c r="M47" s="121">
        <v>58</v>
      </c>
      <c r="N47" s="122">
        <v>54.9</v>
      </c>
      <c r="O47" s="121">
        <v>35.5</v>
      </c>
      <c r="P47" s="122">
        <v>45.7</v>
      </c>
      <c r="T47" s="174"/>
      <c r="U47" s="174"/>
      <c r="V47" s="174"/>
      <c r="W47" s="174"/>
      <c r="X47"/>
      <c r="Y47"/>
      <c r="Z47"/>
    </row>
    <row r="48" spans="2:26" s="18" customFormat="1" ht="19.5" customHeight="1">
      <c r="B48" s="72" t="s">
        <v>26</v>
      </c>
      <c r="C48" s="99">
        <f aca="true" t="shared" si="4" ref="C48:J48">C47+C46+C45+C43+C42+C41+C37+C33+C14+C13+C12+C11+C10+C9</f>
        <v>14352</v>
      </c>
      <c r="D48" s="100">
        <f t="shared" si="4"/>
        <v>14849</v>
      </c>
      <c r="E48" s="99">
        <f t="shared" si="4"/>
        <v>14299</v>
      </c>
      <c r="F48" s="100">
        <f t="shared" si="4"/>
        <v>14493</v>
      </c>
      <c r="G48" s="99">
        <f t="shared" si="4"/>
        <v>9173</v>
      </c>
      <c r="H48" s="100">
        <f t="shared" si="4"/>
        <v>9358</v>
      </c>
      <c r="I48" s="99">
        <f t="shared" si="4"/>
        <v>1477</v>
      </c>
      <c r="J48" s="100">
        <f t="shared" si="4"/>
        <v>1267</v>
      </c>
      <c r="K48" s="123" t="s">
        <v>46</v>
      </c>
      <c r="L48" s="124" t="s">
        <v>46</v>
      </c>
      <c r="M48" s="123" t="s">
        <v>46</v>
      </c>
      <c r="N48" s="124" t="s">
        <v>46</v>
      </c>
      <c r="O48" s="123" t="s">
        <v>46</v>
      </c>
      <c r="P48" s="124" t="s">
        <v>46</v>
      </c>
      <c r="T48" s="174"/>
      <c r="U48" s="174"/>
      <c r="V48" s="174"/>
      <c r="W48" s="174"/>
      <c r="X48"/>
      <c r="Y48"/>
      <c r="Z48"/>
    </row>
    <row r="49" spans="2:26" s="18" customFormat="1" ht="19.5" customHeight="1" thickBot="1">
      <c r="B49" s="70" t="s">
        <v>87</v>
      </c>
      <c r="C49" s="71">
        <v>-642</v>
      </c>
      <c r="D49" s="53">
        <v>-738</v>
      </c>
      <c r="E49" s="71">
        <v>-624</v>
      </c>
      <c r="F49" s="53">
        <v>-737</v>
      </c>
      <c r="G49" s="177">
        <v>0</v>
      </c>
      <c r="H49" s="53">
        <v>0</v>
      </c>
      <c r="I49" s="71">
        <v>2</v>
      </c>
      <c r="J49" s="53">
        <v>0</v>
      </c>
      <c r="K49" s="107" t="s">
        <v>46</v>
      </c>
      <c r="L49" s="125" t="s">
        <v>46</v>
      </c>
      <c r="M49" s="107" t="s">
        <v>46</v>
      </c>
      <c r="N49" s="125" t="s">
        <v>46</v>
      </c>
      <c r="O49" s="107" t="s">
        <v>46</v>
      </c>
      <c r="P49" s="125" t="s">
        <v>46</v>
      </c>
      <c r="T49" s="174"/>
      <c r="U49" s="174"/>
      <c r="V49" s="174"/>
      <c r="W49" s="174"/>
      <c r="X49"/>
      <c r="Y49"/>
      <c r="Z49"/>
    </row>
    <row r="50" spans="2:26" s="18" customFormat="1" ht="19.5" customHeight="1" thickBot="1">
      <c r="B50" s="33" t="s">
        <v>27</v>
      </c>
      <c r="C50" s="101">
        <f aca="true" t="shared" si="5" ref="C50:J50">C49+C48</f>
        <v>13710</v>
      </c>
      <c r="D50" s="102">
        <f t="shared" si="5"/>
        <v>14111</v>
      </c>
      <c r="E50" s="101">
        <f t="shared" si="5"/>
        <v>13675</v>
      </c>
      <c r="F50" s="102">
        <f t="shared" si="5"/>
        <v>13756</v>
      </c>
      <c r="G50" s="101">
        <f t="shared" si="5"/>
        <v>9173</v>
      </c>
      <c r="H50" s="102">
        <f t="shared" si="5"/>
        <v>9358</v>
      </c>
      <c r="I50" s="101">
        <f t="shared" si="5"/>
        <v>1479</v>
      </c>
      <c r="J50" s="102">
        <f t="shared" si="5"/>
        <v>1267</v>
      </c>
      <c r="K50" s="126">
        <v>94.8</v>
      </c>
      <c r="L50" s="127">
        <v>96.8</v>
      </c>
      <c r="M50" s="126">
        <v>68.7</v>
      </c>
      <c r="N50" s="127">
        <v>68.2</v>
      </c>
      <c r="O50" s="126">
        <v>26.1</v>
      </c>
      <c r="P50" s="127">
        <v>28.6</v>
      </c>
      <c r="T50" s="174"/>
      <c r="U50" s="174"/>
      <c r="V50" s="174"/>
      <c r="W50" s="174"/>
      <c r="X50"/>
      <c r="Y50"/>
      <c r="Z50"/>
    </row>
    <row r="52" ht="14.25">
      <c r="B52" s="179" t="s">
        <v>52</v>
      </c>
    </row>
    <row r="53" ht="14.25">
      <c r="B53" s="179" t="s">
        <v>53</v>
      </c>
    </row>
    <row r="54" ht="14.25">
      <c r="B54" s="179" t="s">
        <v>54</v>
      </c>
    </row>
    <row r="55" ht="14.25">
      <c r="B55" s="179" t="s">
        <v>55</v>
      </c>
    </row>
    <row r="56" ht="14.25">
      <c r="B56" s="179" t="s">
        <v>56</v>
      </c>
    </row>
    <row r="57" ht="14.25">
      <c r="B57" s="179" t="s">
        <v>57</v>
      </c>
    </row>
    <row r="58" spans="2:3" ht="14.25">
      <c r="B58" s="179" t="s">
        <v>58</v>
      </c>
      <c r="C58" s="178"/>
    </row>
    <row r="59" ht="14.25">
      <c r="B59" s="179" t="s">
        <v>59</v>
      </c>
    </row>
    <row r="60" ht="14.25">
      <c r="B60" s="179" t="s">
        <v>60</v>
      </c>
    </row>
    <row r="61" ht="14.25">
      <c r="B61" s="179" t="s">
        <v>61</v>
      </c>
    </row>
    <row r="62" ht="14.25">
      <c r="B62" s="179" t="s">
        <v>62</v>
      </c>
    </row>
  </sheetData>
  <mergeCells count="13">
    <mergeCell ref="O6:P6"/>
    <mergeCell ref="I6:J6"/>
    <mergeCell ref="O7:P7"/>
    <mergeCell ref="I7:J7"/>
    <mergeCell ref="K7:L7"/>
    <mergeCell ref="M7:N7"/>
    <mergeCell ref="K6:L6"/>
    <mergeCell ref="M6:N6"/>
    <mergeCell ref="C6:D6"/>
    <mergeCell ref="C7:D7"/>
    <mergeCell ref="G6:H6"/>
    <mergeCell ref="G7:H7"/>
    <mergeCell ref="E6:F6"/>
  </mergeCells>
  <printOptions horizontalCentered="1"/>
  <pageMargins left="0.29" right="0.27" top="0.5" bottom="0.47" header="0.4921259845" footer="0.4921259845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9"/>
  <sheetViews>
    <sheetView showGridLines="0" zoomScale="75" zoomScaleNormal="75" workbookViewId="0" topLeftCell="A1">
      <selection activeCell="C6" sqref="C6:D6"/>
    </sheetView>
  </sheetViews>
  <sheetFormatPr defaultColWidth="11.421875" defaultRowHeight="12.75"/>
  <cols>
    <col min="1" max="1" width="1.28515625" style="9" customWidth="1"/>
    <col min="2" max="2" width="43.7109375" style="0" customWidth="1"/>
    <col min="3" max="14" width="15.7109375" style="15" customWidth="1"/>
  </cols>
  <sheetData>
    <row r="1" spans="1:64" s="6" customFormat="1" ht="30" customHeight="1">
      <c r="A1" s="1"/>
      <c r="B1" s="1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2"/>
      <c r="P1" s="3"/>
      <c r="Q1" s="3"/>
      <c r="R1" s="3"/>
      <c r="S1" s="4"/>
      <c r="T1" s="5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BC1" s="2"/>
      <c r="BD1" s="2"/>
      <c r="BL1" s="7"/>
    </row>
    <row r="2" spans="1:64" s="6" customFormat="1" ht="19.5" customHeigh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1"/>
      <c r="M2" s="1"/>
      <c r="N2" s="1"/>
      <c r="O2" s="2"/>
      <c r="P2" s="3"/>
      <c r="Q2" s="3"/>
      <c r="R2" s="3"/>
      <c r="S2" s="4"/>
      <c r="T2" s="5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BC2" s="2"/>
      <c r="BD2" s="2"/>
      <c r="BL2" s="7"/>
    </row>
    <row r="3" spans="2:64" s="6" customFormat="1" ht="19.5" customHeight="1">
      <c r="B3" s="8" t="s">
        <v>28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2"/>
      <c r="P3" s="2"/>
      <c r="Q3" s="2"/>
      <c r="R3" s="2"/>
      <c r="S3" s="4"/>
      <c r="T3" s="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BC3" s="2"/>
      <c r="BD3" s="2"/>
      <c r="BL3" s="7"/>
    </row>
    <row r="4" spans="1:44" s="6" customFormat="1" ht="19.5" customHeight="1">
      <c r="A4" s="1"/>
      <c r="B4" s="22" t="s">
        <v>88</v>
      </c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7"/>
      <c r="O4" s="2"/>
      <c r="P4" s="2"/>
      <c r="Q4" s="2"/>
      <c r="R4" s="2"/>
      <c r="S4" s="4"/>
      <c r="T4" s="5"/>
      <c r="U4" s="2"/>
      <c r="V4" s="2"/>
      <c r="W4" s="2"/>
      <c r="X4" s="2"/>
      <c r="Z4" s="2"/>
      <c r="AA4" s="2"/>
      <c r="AB4" s="2"/>
      <c r="AC4" s="2"/>
      <c r="AE4" s="2"/>
      <c r="AF4" s="2"/>
      <c r="AG4" s="2"/>
      <c r="AH4" s="2"/>
      <c r="AJ4" s="2"/>
      <c r="AK4" s="2"/>
      <c r="AL4" s="2"/>
      <c r="AM4" s="2"/>
      <c r="AO4" s="2"/>
      <c r="AP4" s="2"/>
      <c r="AQ4" s="2"/>
      <c r="AR4" s="2"/>
    </row>
    <row r="5" spans="2:20" s="12" customFormat="1" ht="19.5" customHeight="1" thickBot="1">
      <c r="B5" s="10"/>
      <c r="C5" s="10"/>
      <c r="D5" s="10"/>
      <c r="E5" s="10"/>
      <c r="F5" s="10"/>
      <c r="G5" s="10"/>
      <c r="H5" s="10"/>
      <c r="I5" s="10"/>
      <c r="J5" s="10"/>
      <c r="O5" s="13"/>
      <c r="Q5" s="13"/>
      <c r="T5" s="14"/>
    </row>
    <row r="6" spans="1:12" s="37" customFormat="1" ht="19.5" customHeight="1">
      <c r="A6" s="42"/>
      <c r="B6" s="46"/>
      <c r="C6" s="186" t="s">
        <v>64</v>
      </c>
      <c r="D6" s="186"/>
      <c r="E6" s="186" t="s">
        <v>66</v>
      </c>
      <c r="F6" s="186"/>
      <c r="G6" s="186" t="s">
        <v>29</v>
      </c>
      <c r="H6" s="186"/>
      <c r="I6" s="186" t="s">
        <v>31</v>
      </c>
      <c r="J6" s="186"/>
      <c r="K6" s="186" t="s">
        <v>30</v>
      </c>
      <c r="L6" s="186"/>
    </row>
    <row r="7" spans="1:12" s="37" customFormat="1" ht="24.75" customHeight="1" thickBot="1">
      <c r="A7" s="42"/>
      <c r="B7" s="47"/>
      <c r="C7" s="188" t="s">
        <v>45</v>
      </c>
      <c r="D7" s="188"/>
      <c r="E7" s="188" t="s">
        <v>45</v>
      </c>
      <c r="F7" s="188"/>
      <c r="G7" s="188" t="s">
        <v>45</v>
      </c>
      <c r="H7" s="188"/>
      <c r="I7" s="188" t="s">
        <v>45</v>
      </c>
      <c r="J7" s="188"/>
      <c r="K7" s="187" t="s">
        <v>1</v>
      </c>
      <c r="L7" s="187"/>
    </row>
    <row r="8" spans="1:12" s="37" customFormat="1" ht="19.5" customHeight="1" thickBot="1">
      <c r="A8" s="38"/>
      <c r="B8" s="39"/>
      <c r="C8" s="40">
        <v>2008</v>
      </c>
      <c r="D8" s="41">
        <v>2007</v>
      </c>
      <c r="E8" s="40">
        <v>2008</v>
      </c>
      <c r="F8" s="41">
        <v>2007</v>
      </c>
      <c r="G8" s="40">
        <v>2008</v>
      </c>
      <c r="H8" s="41">
        <v>2007</v>
      </c>
      <c r="I8" s="40">
        <v>2008</v>
      </c>
      <c r="J8" s="41">
        <v>2007</v>
      </c>
      <c r="K8" s="40">
        <v>2008</v>
      </c>
      <c r="L8" s="41">
        <v>2007</v>
      </c>
    </row>
    <row r="9" spans="1:16" s="36" customFormat="1" ht="19.5" customHeight="1">
      <c r="A9" s="42"/>
      <c r="B9" s="43" t="s">
        <v>32</v>
      </c>
      <c r="C9" s="128">
        <v>3579</v>
      </c>
      <c r="D9" s="129">
        <v>3039</v>
      </c>
      <c r="E9" s="128">
        <v>3579</v>
      </c>
      <c r="F9" s="129">
        <v>3039</v>
      </c>
      <c r="G9" s="128">
        <v>2624</v>
      </c>
      <c r="H9" s="129">
        <v>2567</v>
      </c>
      <c r="I9" s="128">
        <v>187</v>
      </c>
      <c r="J9" s="129">
        <v>191</v>
      </c>
      <c r="K9" s="146">
        <v>7.2</v>
      </c>
      <c r="L9" s="147">
        <v>1.4</v>
      </c>
      <c r="O9" s="171"/>
      <c r="P9" s="172"/>
    </row>
    <row r="10" spans="1:16" s="36" customFormat="1" ht="19.5" customHeight="1">
      <c r="A10" s="44"/>
      <c r="B10" s="43" t="s">
        <v>76</v>
      </c>
      <c r="C10" s="128">
        <v>775</v>
      </c>
      <c r="D10" s="129">
        <v>779</v>
      </c>
      <c r="E10" s="128">
        <v>775</v>
      </c>
      <c r="F10" s="129">
        <v>779</v>
      </c>
      <c r="G10" s="128">
        <v>776</v>
      </c>
      <c r="H10" s="129">
        <v>780</v>
      </c>
      <c r="I10" s="128">
        <v>37</v>
      </c>
      <c r="J10" s="129">
        <v>41</v>
      </c>
      <c r="K10" s="146">
        <v>9.5</v>
      </c>
      <c r="L10" s="147">
        <v>10.2</v>
      </c>
      <c r="O10" s="171"/>
      <c r="P10" s="172"/>
    </row>
    <row r="11" spans="1:16" s="36" customFormat="1" ht="19.5" customHeight="1">
      <c r="A11" s="35"/>
      <c r="B11" s="43" t="s">
        <v>2</v>
      </c>
      <c r="C11" s="128">
        <v>1629</v>
      </c>
      <c r="D11" s="129">
        <v>2830</v>
      </c>
      <c r="E11" s="128">
        <v>1629</v>
      </c>
      <c r="F11" s="129">
        <v>2830</v>
      </c>
      <c r="G11" s="128">
        <v>214</v>
      </c>
      <c r="H11" s="129">
        <v>243</v>
      </c>
      <c r="I11" s="128">
        <v>31</v>
      </c>
      <c r="J11" s="129">
        <v>94</v>
      </c>
      <c r="K11" s="146">
        <v>8.1</v>
      </c>
      <c r="L11" s="147">
        <v>5.3</v>
      </c>
      <c r="O11" s="171"/>
      <c r="P11" s="172"/>
    </row>
    <row r="12" spans="2:16" s="36" customFormat="1" ht="19.5" customHeight="1">
      <c r="B12" s="43" t="s">
        <v>77</v>
      </c>
      <c r="C12" s="128">
        <v>2211</v>
      </c>
      <c r="D12" s="129">
        <v>1490</v>
      </c>
      <c r="E12" s="128">
        <v>2211</v>
      </c>
      <c r="F12" s="129">
        <v>1770</v>
      </c>
      <c r="G12" s="128">
        <v>697</v>
      </c>
      <c r="H12" s="129">
        <v>435</v>
      </c>
      <c r="I12" s="128">
        <v>160</v>
      </c>
      <c r="J12" s="129">
        <v>135</v>
      </c>
      <c r="K12" s="146">
        <v>13.3</v>
      </c>
      <c r="L12" s="147">
        <v>13.5</v>
      </c>
      <c r="O12" s="171"/>
      <c r="P12" s="172"/>
    </row>
    <row r="13" spans="2:16" s="36" customFormat="1" ht="19.5" customHeight="1">
      <c r="B13" s="43" t="s">
        <v>4</v>
      </c>
      <c r="C13" s="128">
        <v>663</v>
      </c>
      <c r="D13" s="129">
        <v>498</v>
      </c>
      <c r="E13" s="128">
        <v>657</v>
      </c>
      <c r="F13" s="129">
        <v>498</v>
      </c>
      <c r="G13" s="128">
        <v>194</v>
      </c>
      <c r="H13" s="129">
        <v>195</v>
      </c>
      <c r="I13" s="128">
        <v>17</v>
      </c>
      <c r="J13" s="129">
        <v>16</v>
      </c>
      <c r="K13" s="146">
        <v>3</v>
      </c>
      <c r="L13" s="147">
        <v>4.5</v>
      </c>
      <c r="O13" s="171"/>
      <c r="P13" s="172"/>
    </row>
    <row r="14" spans="2:16" s="36" customFormat="1" ht="19.5" customHeight="1">
      <c r="B14" s="74" t="s">
        <v>5</v>
      </c>
      <c r="C14" s="128">
        <v>183</v>
      </c>
      <c r="D14" s="129">
        <v>156</v>
      </c>
      <c r="E14" s="128">
        <v>183</v>
      </c>
      <c r="F14" s="129">
        <v>156</v>
      </c>
      <c r="G14" s="128">
        <v>112</v>
      </c>
      <c r="H14" s="129">
        <v>111</v>
      </c>
      <c r="I14" s="128">
        <v>26</v>
      </c>
      <c r="J14" s="129">
        <v>27</v>
      </c>
      <c r="K14" s="146">
        <v>9.7</v>
      </c>
      <c r="L14" s="147">
        <v>10.6</v>
      </c>
      <c r="O14" s="171"/>
      <c r="P14" s="172"/>
    </row>
    <row r="15" spans="2:16" s="36" customFormat="1" ht="9.75" customHeight="1">
      <c r="B15" s="74"/>
      <c r="C15" s="128"/>
      <c r="D15" s="129"/>
      <c r="E15" s="128"/>
      <c r="F15" s="129"/>
      <c r="G15" s="128"/>
      <c r="H15" s="129"/>
      <c r="I15" s="128"/>
      <c r="J15" s="129"/>
      <c r="K15" s="146"/>
      <c r="L15" s="147"/>
      <c r="O15" s="171"/>
      <c r="P15" s="172"/>
    </row>
    <row r="16" spans="1:16" s="37" customFormat="1" ht="19.5" customHeight="1">
      <c r="A16" s="36"/>
      <c r="B16" s="55" t="s">
        <v>78</v>
      </c>
      <c r="C16" s="60">
        <v>203</v>
      </c>
      <c r="D16" s="59">
        <v>194</v>
      </c>
      <c r="E16" s="60">
        <v>203</v>
      </c>
      <c r="F16" s="59">
        <v>210</v>
      </c>
      <c r="G16" s="60">
        <v>89</v>
      </c>
      <c r="H16" s="59">
        <v>76</v>
      </c>
      <c r="I16" s="60">
        <v>30</v>
      </c>
      <c r="J16" s="59">
        <v>44</v>
      </c>
      <c r="K16" s="148">
        <v>9.8</v>
      </c>
      <c r="L16" s="149">
        <v>7.7</v>
      </c>
      <c r="O16" s="171"/>
      <c r="P16" s="172"/>
    </row>
    <row r="17" spans="2:16" s="37" customFormat="1" ht="19.5" customHeight="1">
      <c r="B17" s="55" t="s">
        <v>6</v>
      </c>
      <c r="C17" s="60">
        <v>99</v>
      </c>
      <c r="D17" s="59">
        <v>112</v>
      </c>
      <c r="E17" s="60">
        <v>99</v>
      </c>
      <c r="F17" s="59">
        <v>112</v>
      </c>
      <c r="G17" s="60">
        <v>33</v>
      </c>
      <c r="H17" s="59">
        <v>36</v>
      </c>
      <c r="I17" s="60">
        <v>9</v>
      </c>
      <c r="J17" s="59">
        <v>11</v>
      </c>
      <c r="K17" s="148">
        <v>19.7</v>
      </c>
      <c r="L17" s="149">
        <v>12.4</v>
      </c>
      <c r="O17" s="171"/>
      <c r="P17" s="172"/>
    </row>
    <row r="18" spans="2:16" s="37" customFormat="1" ht="19.5" customHeight="1">
      <c r="B18" s="55" t="s">
        <v>7</v>
      </c>
      <c r="C18" s="60">
        <v>108</v>
      </c>
      <c r="D18" s="59">
        <v>102</v>
      </c>
      <c r="E18" s="60">
        <v>108</v>
      </c>
      <c r="F18" s="59">
        <v>102</v>
      </c>
      <c r="G18" s="60">
        <v>82</v>
      </c>
      <c r="H18" s="59">
        <v>68</v>
      </c>
      <c r="I18" s="60">
        <v>8</v>
      </c>
      <c r="J18" s="59">
        <v>19</v>
      </c>
      <c r="K18" s="148">
        <v>11.8</v>
      </c>
      <c r="L18" s="149">
        <v>10.1</v>
      </c>
      <c r="O18" s="171"/>
      <c r="P18" s="172"/>
    </row>
    <row r="19" spans="2:16" s="37" customFormat="1" ht="19.5" customHeight="1">
      <c r="B19" s="55" t="s">
        <v>9</v>
      </c>
      <c r="C19" s="60">
        <v>25</v>
      </c>
      <c r="D19" s="59">
        <v>22</v>
      </c>
      <c r="E19" s="60">
        <v>25</v>
      </c>
      <c r="F19" s="59">
        <v>22</v>
      </c>
      <c r="G19" s="60">
        <v>19</v>
      </c>
      <c r="H19" s="59">
        <v>18</v>
      </c>
      <c r="I19" s="60">
        <v>5</v>
      </c>
      <c r="J19" s="59">
        <v>10</v>
      </c>
      <c r="K19" s="148">
        <v>27.2</v>
      </c>
      <c r="L19" s="149">
        <v>31.3</v>
      </c>
      <c r="O19" s="171"/>
      <c r="P19" s="172"/>
    </row>
    <row r="20" spans="2:16" s="37" customFormat="1" ht="19.5" customHeight="1">
      <c r="B20" s="55" t="s">
        <v>10</v>
      </c>
      <c r="C20" s="60">
        <v>29</v>
      </c>
      <c r="D20" s="59">
        <v>29</v>
      </c>
      <c r="E20" s="60">
        <v>29</v>
      </c>
      <c r="F20" s="59">
        <v>29</v>
      </c>
      <c r="G20" s="60">
        <v>18</v>
      </c>
      <c r="H20" s="59">
        <v>16</v>
      </c>
      <c r="I20" s="60">
        <v>1</v>
      </c>
      <c r="J20" s="59">
        <v>1</v>
      </c>
      <c r="K20" s="148">
        <v>21.3</v>
      </c>
      <c r="L20" s="149">
        <v>16.7</v>
      </c>
      <c r="O20" s="171"/>
      <c r="P20" s="172"/>
    </row>
    <row r="21" spans="2:16" s="37" customFormat="1" ht="19.5" customHeight="1">
      <c r="B21" s="56" t="s">
        <v>33</v>
      </c>
      <c r="C21" s="60">
        <v>23</v>
      </c>
      <c r="D21" s="59">
        <v>10</v>
      </c>
      <c r="E21" s="60">
        <v>23</v>
      </c>
      <c r="F21" s="59">
        <v>10</v>
      </c>
      <c r="G21" s="60">
        <v>7</v>
      </c>
      <c r="H21" s="59">
        <v>6</v>
      </c>
      <c r="I21" s="60">
        <v>1</v>
      </c>
      <c r="J21" s="59">
        <v>3</v>
      </c>
      <c r="K21" s="148">
        <v>10</v>
      </c>
      <c r="L21" s="149">
        <v>24.2</v>
      </c>
      <c r="O21" s="171"/>
      <c r="P21" s="172"/>
    </row>
    <row r="22" spans="2:16" s="35" customFormat="1" ht="19.5" customHeight="1">
      <c r="B22" s="81" t="s">
        <v>63</v>
      </c>
      <c r="C22" s="132">
        <f aca="true" t="shared" si="0" ref="C22:I22">SUM(C16:C21)</f>
        <v>487</v>
      </c>
      <c r="D22" s="133">
        <f t="shared" si="0"/>
        <v>469</v>
      </c>
      <c r="E22" s="132">
        <f t="shared" si="0"/>
        <v>487</v>
      </c>
      <c r="F22" s="133">
        <f t="shared" si="0"/>
        <v>485</v>
      </c>
      <c r="G22" s="132">
        <f t="shared" si="0"/>
        <v>248</v>
      </c>
      <c r="H22" s="133">
        <f t="shared" si="0"/>
        <v>220</v>
      </c>
      <c r="I22" s="132">
        <f t="shared" si="0"/>
        <v>54</v>
      </c>
      <c r="J22" s="133">
        <f>SUM(J16:J21)-1</f>
        <v>87</v>
      </c>
      <c r="K22" s="152">
        <v>13.8</v>
      </c>
      <c r="L22" s="169">
        <v>11.4</v>
      </c>
      <c r="O22" s="171"/>
      <c r="P22" s="172"/>
    </row>
    <row r="23" spans="2:16" s="35" customFormat="1" ht="9.75" customHeight="1">
      <c r="B23" s="56"/>
      <c r="C23" s="60"/>
      <c r="D23" s="59"/>
      <c r="E23" s="60"/>
      <c r="F23" s="59"/>
      <c r="G23" s="60"/>
      <c r="H23" s="59"/>
      <c r="I23" s="60"/>
      <c r="J23" s="59"/>
      <c r="K23" s="148"/>
      <c r="L23" s="149"/>
      <c r="O23" s="171"/>
      <c r="P23" s="172"/>
    </row>
    <row r="24" spans="2:16" s="37" customFormat="1" ht="19.5" customHeight="1">
      <c r="B24" s="55" t="s">
        <v>14</v>
      </c>
      <c r="C24" s="60">
        <v>63</v>
      </c>
      <c r="D24" s="59">
        <v>248</v>
      </c>
      <c r="E24" s="60">
        <v>58</v>
      </c>
      <c r="F24" s="59">
        <v>248</v>
      </c>
      <c r="G24" s="60">
        <v>38</v>
      </c>
      <c r="H24" s="59">
        <v>28</v>
      </c>
      <c r="I24" s="60">
        <v>4</v>
      </c>
      <c r="J24" s="59">
        <v>3</v>
      </c>
      <c r="K24" s="148">
        <v>39.4</v>
      </c>
      <c r="L24" s="149">
        <v>8.5</v>
      </c>
      <c r="O24" s="171"/>
      <c r="P24" s="172"/>
    </row>
    <row r="25" spans="2:16" s="37" customFormat="1" ht="19.5" customHeight="1">
      <c r="B25" s="55" t="s">
        <v>12</v>
      </c>
      <c r="C25" s="60">
        <v>80</v>
      </c>
      <c r="D25" s="59">
        <v>63</v>
      </c>
      <c r="E25" s="60">
        <v>77</v>
      </c>
      <c r="F25" s="59">
        <v>63</v>
      </c>
      <c r="G25" s="60">
        <v>42</v>
      </c>
      <c r="H25" s="59">
        <v>40</v>
      </c>
      <c r="I25" s="60">
        <v>9</v>
      </c>
      <c r="J25" s="59">
        <v>7</v>
      </c>
      <c r="K25" s="148">
        <v>8.8</v>
      </c>
      <c r="L25" s="149">
        <v>14.9</v>
      </c>
      <c r="O25" s="171"/>
      <c r="P25" s="172"/>
    </row>
    <row r="26" spans="2:16" s="37" customFormat="1" ht="19.5" customHeight="1">
      <c r="B26" s="55" t="s">
        <v>11</v>
      </c>
      <c r="C26" s="60">
        <v>44</v>
      </c>
      <c r="D26" s="59">
        <v>30</v>
      </c>
      <c r="E26" s="60">
        <v>45</v>
      </c>
      <c r="F26" s="59">
        <v>30</v>
      </c>
      <c r="G26" s="60">
        <v>20</v>
      </c>
      <c r="H26" s="59">
        <v>20</v>
      </c>
      <c r="I26" s="60">
        <v>4</v>
      </c>
      <c r="J26" s="59">
        <v>4</v>
      </c>
      <c r="K26" s="148">
        <v>16.2</v>
      </c>
      <c r="L26" s="149">
        <v>20.5</v>
      </c>
      <c r="O26" s="171"/>
      <c r="P26" s="172"/>
    </row>
    <row r="27" spans="2:16" s="37" customFormat="1" ht="19.5" customHeight="1">
      <c r="B27" s="55" t="s">
        <v>13</v>
      </c>
      <c r="C27" s="60">
        <v>27</v>
      </c>
      <c r="D27" s="59">
        <v>21</v>
      </c>
      <c r="E27" s="60">
        <v>25</v>
      </c>
      <c r="F27" s="59">
        <v>21</v>
      </c>
      <c r="G27" s="60">
        <v>16</v>
      </c>
      <c r="H27" s="59">
        <v>13</v>
      </c>
      <c r="I27" s="60">
        <v>4</v>
      </c>
      <c r="J27" s="59">
        <v>4</v>
      </c>
      <c r="K27" s="148">
        <v>17.7</v>
      </c>
      <c r="L27" s="149">
        <v>20</v>
      </c>
      <c r="O27" s="171"/>
      <c r="P27" s="172"/>
    </row>
    <row r="28" spans="2:16" s="37" customFormat="1" ht="19.5" customHeight="1">
      <c r="B28" s="55" t="s">
        <v>17</v>
      </c>
      <c r="C28" s="60">
        <v>13</v>
      </c>
      <c r="D28" s="59">
        <v>12</v>
      </c>
      <c r="E28" s="60">
        <v>13</v>
      </c>
      <c r="F28" s="59">
        <v>12</v>
      </c>
      <c r="G28" s="60">
        <v>9</v>
      </c>
      <c r="H28" s="59">
        <v>9</v>
      </c>
      <c r="I28" s="145">
        <v>2</v>
      </c>
      <c r="J28" s="59">
        <v>2</v>
      </c>
      <c r="K28" s="148">
        <v>27.1</v>
      </c>
      <c r="L28" s="149">
        <v>16.5</v>
      </c>
      <c r="O28" s="171"/>
      <c r="P28" s="172"/>
    </row>
    <row r="29" spans="2:16" s="37" customFormat="1" ht="19.5" customHeight="1">
      <c r="B29" s="55" t="s">
        <v>16</v>
      </c>
      <c r="C29" s="60">
        <v>7</v>
      </c>
      <c r="D29" s="59">
        <v>7</v>
      </c>
      <c r="E29" s="60">
        <v>7</v>
      </c>
      <c r="F29" s="59">
        <v>7</v>
      </c>
      <c r="G29" s="60">
        <v>6</v>
      </c>
      <c r="H29" s="59">
        <v>6</v>
      </c>
      <c r="I29" s="60">
        <v>1</v>
      </c>
      <c r="J29" s="59">
        <v>1</v>
      </c>
      <c r="K29" s="148">
        <v>24</v>
      </c>
      <c r="L29" s="149">
        <v>14.3</v>
      </c>
      <c r="O29" s="171"/>
      <c r="P29" s="172"/>
    </row>
    <row r="30" spans="2:16" s="37" customFormat="1" ht="19.5" customHeight="1">
      <c r="B30" s="55" t="s">
        <v>15</v>
      </c>
      <c r="C30" s="60">
        <v>7</v>
      </c>
      <c r="D30" s="59">
        <v>9</v>
      </c>
      <c r="E30" s="60">
        <v>8</v>
      </c>
      <c r="F30" s="59">
        <v>9</v>
      </c>
      <c r="G30" s="60">
        <v>3</v>
      </c>
      <c r="H30" s="59">
        <v>2</v>
      </c>
      <c r="I30" s="60">
        <v>1</v>
      </c>
      <c r="J30" s="59">
        <v>-1</v>
      </c>
      <c r="K30" s="148">
        <v>31</v>
      </c>
      <c r="L30" s="149">
        <v>28</v>
      </c>
      <c r="O30" s="171"/>
      <c r="P30" s="172"/>
    </row>
    <row r="31" spans="2:16" s="37" customFormat="1" ht="19.5" customHeight="1">
      <c r="B31" s="57" t="s">
        <v>18</v>
      </c>
      <c r="C31" s="130">
        <v>4</v>
      </c>
      <c r="D31" s="131">
        <v>2</v>
      </c>
      <c r="E31" s="130">
        <v>4</v>
      </c>
      <c r="F31" s="131">
        <v>2</v>
      </c>
      <c r="G31" s="130">
        <v>4</v>
      </c>
      <c r="H31" s="131">
        <v>2</v>
      </c>
      <c r="I31" s="130">
        <v>-3</v>
      </c>
      <c r="J31" s="131">
        <v>-1</v>
      </c>
      <c r="K31" s="150">
        <v>135.9</v>
      </c>
      <c r="L31" s="151">
        <v>147</v>
      </c>
      <c r="O31" s="171"/>
      <c r="P31" s="172"/>
    </row>
    <row r="32" spans="2:16" s="36" customFormat="1" ht="19.5" customHeight="1">
      <c r="B32" s="58" t="s">
        <v>19</v>
      </c>
      <c r="C32" s="134">
        <f aca="true" t="shared" si="1" ref="C32:J32">SUM(C24:C31)</f>
        <v>245</v>
      </c>
      <c r="D32" s="135">
        <f t="shared" si="1"/>
        <v>392</v>
      </c>
      <c r="E32" s="134">
        <f t="shared" si="1"/>
        <v>237</v>
      </c>
      <c r="F32" s="135">
        <f t="shared" si="1"/>
        <v>392</v>
      </c>
      <c r="G32" s="134">
        <f t="shared" si="1"/>
        <v>138</v>
      </c>
      <c r="H32" s="135">
        <f t="shared" si="1"/>
        <v>120</v>
      </c>
      <c r="I32" s="134">
        <f t="shared" si="1"/>
        <v>22</v>
      </c>
      <c r="J32" s="135">
        <f t="shared" si="1"/>
        <v>19</v>
      </c>
      <c r="K32" s="153">
        <v>22.8</v>
      </c>
      <c r="L32" s="154">
        <v>12.4</v>
      </c>
      <c r="O32" s="171"/>
      <c r="P32" s="172"/>
    </row>
    <row r="33" spans="2:16" s="36" customFormat="1" ht="19.5" customHeight="1">
      <c r="B33" s="168" t="s">
        <v>41</v>
      </c>
      <c r="C33" s="138">
        <f aca="true" t="shared" si="2" ref="C33:J33">C32+C22</f>
        <v>732</v>
      </c>
      <c r="D33" s="139">
        <f t="shared" si="2"/>
        <v>861</v>
      </c>
      <c r="E33" s="138">
        <f t="shared" si="2"/>
        <v>724</v>
      </c>
      <c r="F33" s="139">
        <f t="shared" si="2"/>
        <v>877</v>
      </c>
      <c r="G33" s="138">
        <f t="shared" si="2"/>
        <v>386</v>
      </c>
      <c r="H33" s="139">
        <f t="shared" si="2"/>
        <v>340</v>
      </c>
      <c r="I33" s="138">
        <f t="shared" si="2"/>
        <v>76</v>
      </c>
      <c r="J33" s="139">
        <f t="shared" si="2"/>
        <v>106</v>
      </c>
      <c r="K33" s="157">
        <v>16.9</v>
      </c>
      <c r="L33" s="158">
        <v>11.9</v>
      </c>
      <c r="O33" s="171"/>
      <c r="P33" s="172"/>
    </row>
    <row r="34" spans="2:16" s="36" customFormat="1" ht="9.75" customHeight="1">
      <c r="B34" s="74"/>
      <c r="C34" s="128"/>
      <c r="D34" s="129"/>
      <c r="E34" s="128"/>
      <c r="F34" s="129"/>
      <c r="G34" s="128"/>
      <c r="H34" s="129"/>
      <c r="I34" s="128"/>
      <c r="J34" s="129"/>
      <c r="K34" s="146"/>
      <c r="L34" s="147"/>
      <c r="O34" s="171"/>
      <c r="P34" s="172"/>
    </row>
    <row r="35" spans="2:16" s="36" customFormat="1" ht="19.5" customHeight="1">
      <c r="B35" s="173" t="s">
        <v>79</v>
      </c>
      <c r="C35" s="128">
        <v>34</v>
      </c>
      <c r="D35" s="129">
        <v>7</v>
      </c>
      <c r="E35" s="128">
        <v>38</v>
      </c>
      <c r="F35" s="129">
        <v>7</v>
      </c>
      <c r="G35" s="128">
        <v>7</v>
      </c>
      <c r="H35" s="129">
        <v>7</v>
      </c>
      <c r="I35" s="128">
        <v>0</v>
      </c>
      <c r="J35" s="129">
        <v>1</v>
      </c>
      <c r="K35" s="146">
        <v>4.7</v>
      </c>
      <c r="L35" s="147">
        <v>16.2</v>
      </c>
      <c r="O35" s="171"/>
      <c r="P35" s="172"/>
    </row>
    <row r="36" spans="2:16" s="36" customFormat="1" ht="19.5" customHeight="1">
      <c r="B36" s="173" t="s">
        <v>20</v>
      </c>
      <c r="C36" s="128">
        <v>1344</v>
      </c>
      <c r="D36" s="129">
        <v>1669</v>
      </c>
      <c r="E36" s="128">
        <v>1537</v>
      </c>
      <c r="F36" s="129">
        <v>1669</v>
      </c>
      <c r="G36" s="128">
        <v>174</v>
      </c>
      <c r="H36" s="129">
        <v>101</v>
      </c>
      <c r="I36" s="128">
        <v>6</v>
      </c>
      <c r="J36" s="129">
        <v>71</v>
      </c>
      <c r="K36" s="146">
        <v>5.4</v>
      </c>
      <c r="L36" s="147">
        <v>9.3</v>
      </c>
      <c r="O36" s="171"/>
      <c r="P36" s="172"/>
    </row>
    <row r="37" spans="2:16" s="36" customFormat="1" ht="19.5" customHeight="1">
      <c r="B37" s="168" t="s">
        <v>42</v>
      </c>
      <c r="C37" s="138">
        <f aca="true" t="shared" si="3" ref="C37:J37">SUM(C35:C36)</f>
        <v>1378</v>
      </c>
      <c r="D37" s="139">
        <f t="shared" si="3"/>
        <v>1676</v>
      </c>
      <c r="E37" s="138">
        <f t="shared" si="3"/>
        <v>1575</v>
      </c>
      <c r="F37" s="139">
        <f t="shared" si="3"/>
        <v>1676</v>
      </c>
      <c r="G37" s="138">
        <f t="shared" si="3"/>
        <v>181</v>
      </c>
      <c r="H37" s="139">
        <f t="shared" si="3"/>
        <v>108</v>
      </c>
      <c r="I37" s="138">
        <f t="shared" si="3"/>
        <v>6</v>
      </c>
      <c r="J37" s="139">
        <f t="shared" si="3"/>
        <v>72</v>
      </c>
      <c r="K37" s="157">
        <v>5.3</v>
      </c>
      <c r="L37" s="158">
        <v>9.4</v>
      </c>
      <c r="O37" s="171"/>
      <c r="P37" s="172"/>
    </row>
    <row r="38" spans="2:16" s="36" customFormat="1" ht="9.75" customHeight="1">
      <c r="B38" s="74"/>
      <c r="C38" s="128"/>
      <c r="D38" s="129"/>
      <c r="E38" s="128"/>
      <c r="F38" s="129"/>
      <c r="G38" s="128"/>
      <c r="H38" s="129"/>
      <c r="I38" s="128"/>
      <c r="J38" s="129"/>
      <c r="K38" s="146"/>
      <c r="L38" s="147"/>
      <c r="O38" s="171"/>
      <c r="P38" s="172"/>
    </row>
    <row r="39" spans="2:16" s="37" customFormat="1" ht="19.5" customHeight="1">
      <c r="B39" s="55" t="s">
        <v>34</v>
      </c>
      <c r="C39" s="60">
        <v>484</v>
      </c>
      <c r="D39" s="59">
        <v>465</v>
      </c>
      <c r="E39" s="60">
        <v>564</v>
      </c>
      <c r="F39" s="59">
        <v>465</v>
      </c>
      <c r="G39" s="60">
        <v>210</v>
      </c>
      <c r="H39" s="59">
        <v>253</v>
      </c>
      <c r="I39" s="60">
        <v>30</v>
      </c>
      <c r="J39" s="59">
        <v>54</v>
      </c>
      <c r="K39" s="148">
        <v>12</v>
      </c>
      <c r="L39" s="149">
        <v>14</v>
      </c>
      <c r="O39" s="171"/>
      <c r="P39" s="172"/>
    </row>
    <row r="40" spans="2:16" s="37" customFormat="1" ht="19.5" customHeight="1">
      <c r="B40" s="55" t="s">
        <v>35</v>
      </c>
      <c r="C40" s="60">
        <v>455</v>
      </c>
      <c r="D40" s="59">
        <v>350</v>
      </c>
      <c r="E40" s="60">
        <v>498</v>
      </c>
      <c r="F40" s="59">
        <v>350</v>
      </c>
      <c r="G40" s="60">
        <v>27</v>
      </c>
      <c r="H40" s="59">
        <v>15</v>
      </c>
      <c r="I40" s="60">
        <v>2</v>
      </c>
      <c r="J40" s="59">
        <v>3</v>
      </c>
      <c r="K40" s="148">
        <v>7.1</v>
      </c>
      <c r="L40" s="149">
        <v>2.3</v>
      </c>
      <c r="O40" s="171"/>
      <c r="P40" s="172"/>
    </row>
    <row r="41" spans="2:16" s="37" customFormat="1" ht="19.5" customHeight="1">
      <c r="B41" s="55" t="s">
        <v>37</v>
      </c>
      <c r="C41" s="60">
        <v>45</v>
      </c>
      <c r="D41" s="59">
        <v>30</v>
      </c>
      <c r="E41" s="60">
        <v>52</v>
      </c>
      <c r="F41" s="59">
        <v>30</v>
      </c>
      <c r="G41" s="60">
        <v>10</v>
      </c>
      <c r="H41" s="59">
        <v>11</v>
      </c>
      <c r="I41" s="60">
        <v>3</v>
      </c>
      <c r="J41" s="59">
        <v>2</v>
      </c>
      <c r="K41" s="148">
        <v>12.3</v>
      </c>
      <c r="L41" s="149">
        <v>21.4</v>
      </c>
      <c r="O41" s="171"/>
      <c r="P41" s="172"/>
    </row>
    <row r="42" spans="2:16" s="37" customFormat="1" ht="19.5" customHeight="1">
      <c r="B42" s="55" t="s">
        <v>36</v>
      </c>
      <c r="C42" s="60">
        <v>31</v>
      </c>
      <c r="D42" s="59">
        <v>29</v>
      </c>
      <c r="E42" s="60">
        <v>33</v>
      </c>
      <c r="F42" s="59">
        <v>29</v>
      </c>
      <c r="G42" s="60">
        <v>28</v>
      </c>
      <c r="H42" s="59">
        <v>23</v>
      </c>
      <c r="I42" s="60">
        <v>2</v>
      </c>
      <c r="J42" s="59">
        <v>3</v>
      </c>
      <c r="K42" s="148">
        <v>15</v>
      </c>
      <c r="L42" s="149">
        <v>15</v>
      </c>
      <c r="O42" s="171"/>
      <c r="P42" s="172"/>
    </row>
    <row r="43" spans="2:16" s="37" customFormat="1" ht="19.5" customHeight="1">
      <c r="B43" s="55" t="s">
        <v>22</v>
      </c>
      <c r="C43" s="60">
        <v>75</v>
      </c>
      <c r="D43" s="59">
        <v>48</v>
      </c>
      <c r="E43" s="60">
        <v>80</v>
      </c>
      <c r="F43" s="59">
        <v>48</v>
      </c>
      <c r="G43" s="60">
        <v>6</v>
      </c>
      <c r="H43" s="59">
        <v>4</v>
      </c>
      <c r="I43" s="60">
        <v>-10</v>
      </c>
      <c r="J43" s="59">
        <v>-4</v>
      </c>
      <c r="K43" s="148">
        <v>20.5</v>
      </c>
      <c r="L43" s="149">
        <v>13.5</v>
      </c>
      <c r="O43" s="171"/>
      <c r="P43" s="172"/>
    </row>
    <row r="44" spans="2:16" s="36" customFormat="1" ht="19.5" customHeight="1">
      <c r="B44" s="76" t="s">
        <v>44</v>
      </c>
      <c r="C44" s="138">
        <f aca="true" t="shared" si="4" ref="C44:J44">SUM(C39:C43)</f>
        <v>1090</v>
      </c>
      <c r="D44" s="139">
        <f t="shared" si="4"/>
        <v>922</v>
      </c>
      <c r="E44" s="138">
        <f t="shared" si="4"/>
        <v>1227</v>
      </c>
      <c r="F44" s="139">
        <f t="shared" si="4"/>
        <v>922</v>
      </c>
      <c r="G44" s="138">
        <f t="shared" si="4"/>
        <v>281</v>
      </c>
      <c r="H44" s="139">
        <f t="shared" si="4"/>
        <v>306</v>
      </c>
      <c r="I44" s="138">
        <f t="shared" si="4"/>
        <v>27</v>
      </c>
      <c r="J44" s="139">
        <f t="shared" si="4"/>
        <v>58</v>
      </c>
      <c r="K44" s="157">
        <v>10.6</v>
      </c>
      <c r="L44" s="158">
        <v>9.9</v>
      </c>
      <c r="O44" s="171"/>
      <c r="P44" s="172"/>
    </row>
    <row r="45" spans="2:16" s="36" customFormat="1" ht="19.5" customHeight="1">
      <c r="B45" s="75" t="s">
        <v>23</v>
      </c>
      <c r="C45" s="136">
        <v>30</v>
      </c>
      <c r="D45" s="137">
        <v>33</v>
      </c>
      <c r="E45" s="136">
        <v>30</v>
      </c>
      <c r="F45" s="137">
        <v>29</v>
      </c>
      <c r="G45" s="136">
        <v>29</v>
      </c>
      <c r="H45" s="137">
        <v>9</v>
      </c>
      <c r="I45" s="136">
        <v>6</v>
      </c>
      <c r="J45" s="137">
        <v>-2</v>
      </c>
      <c r="K45" s="155">
        <v>16.1</v>
      </c>
      <c r="L45" s="156">
        <v>20.4</v>
      </c>
      <c r="O45" s="171"/>
      <c r="P45" s="172"/>
    </row>
    <row r="46" spans="2:16" s="36" customFormat="1" ht="19.5" customHeight="1" thickBot="1">
      <c r="B46" s="80" t="s">
        <v>22</v>
      </c>
      <c r="C46" s="140">
        <v>110</v>
      </c>
      <c r="D46" s="82">
        <v>102</v>
      </c>
      <c r="E46" s="140">
        <v>112</v>
      </c>
      <c r="F46" s="82">
        <v>102</v>
      </c>
      <c r="G46" s="140">
        <v>95</v>
      </c>
      <c r="H46" s="82">
        <v>91</v>
      </c>
      <c r="I46" s="140">
        <v>17</v>
      </c>
      <c r="J46" s="82">
        <v>3</v>
      </c>
      <c r="K46" s="159" t="s">
        <v>65</v>
      </c>
      <c r="L46" s="160" t="s">
        <v>65</v>
      </c>
      <c r="O46" s="171"/>
      <c r="P46" s="172"/>
    </row>
    <row r="47" spans="2:16" s="37" customFormat="1" ht="19.5" customHeight="1">
      <c r="B47" s="74" t="s">
        <v>26</v>
      </c>
      <c r="C47" s="128">
        <f aca="true" t="shared" si="5" ref="C47:J47">C46+C45+C44+C37+C33+C14+C13+C12+C11+C10+C9</f>
        <v>12380</v>
      </c>
      <c r="D47" s="129">
        <f t="shared" si="5"/>
        <v>12386</v>
      </c>
      <c r="E47" s="128">
        <f t="shared" si="5"/>
        <v>12702</v>
      </c>
      <c r="F47" s="129">
        <f t="shared" si="5"/>
        <v>12678</v>
      </c>
      <c r="G47" s="128">
        <f t="shared" si="5"/>
        <v>5589</v>
      </c>
      <c r="H47" s="129">
        <f t="shared" si="5"/>
        <v>5185</v>
      </c>
      <c r="I47" s="128">
        <f t="shared" si="5"/>
        <v>590</v>
      </c>
      <c r="J47" s="129">
        <f t="shared" si="5"/>
        <v>741</v>
      </c>
      <c r="K47" s="161" t="s">
        <v>49</v>
      </c>
      <c r="L47" s="162" t="s">
        <v>49</v>
      </c>
      <c r="O47" s="171"/>
      <c r="P47" s="172"/>
    </row>
    <row r="48" spans="2:16" s="37" customFormat="1" ht="19.5" customHeight="1" thickBot="1">
      <c r="B48" s="77" t="s">
        <v>80</v>
      </c>
      <c r="C48" s="78">
        <v>-53</v>
      </c>
      <c r="D48" s="79">
        <v>-60</v>
      </c>
      <c r="E48" s="78">
        <v>-54</v>
      </c>
      <c r="F48" s="79">
        <v>-60</v>
      </c>
      <c r="G48" s="141">
        <v>0</v>
      </c>
      <c r="H48" s="142">
        <v>0</v>
      </c>
      <c r="I48" s="78">
        <v>-1</v>
      </c>
      <c r="J48" s="79">
        <v>9</v>
      </c>
      <c r="K48" s="163" t="s">
        <v>49</v>
      </c>
      <c r="L48" s="164" t="s">
        <v>49</v>
      </c>
      <c r="O48" s="171"/>
      <c r="P48" s="172"/>
    </row>
    <row r="49" spans="2:16" s="37" customFormat="1" ht="19.5" customHeight="1" thickBot="1">
      <c r="B49" s="45" t="s">
        <v>27</v>
      </c>
      <c r="C49" s="143">
        <f aca="true" t="shared" si="6" ref="C49:J49">SUM(C47:C48)</f>
        <v>12327</v>
      </c>
      <c r="D49" s="144">
        <f t="shared" si="6"/>
        <v>12326</v>
      </c>
      <c r="E49" s="143">
        <f t="shared" si="6"/>
        <v>12648</v>
      </c>
      <c r="F49" s="144">
        <f t="shared" si="6"/>
        <v>12618</v>
      </c>
      <c r="G49" s="143">
        <f t="shared" si="6"/>
        <v>5589</v>
      </c>
      <c r="H49" s="144">
        <f t="shared" si="6"/>
        <v>5185</v>
      </c>
      <c r="I49" s="143">
        <f t="shared" si="6"/>
        <v>589</v>
      </c>
      <c r="J49" s="144">
        <f t="shared" si="6"/>
        <v>750</v>
      </c>
      <c r="K49" s="165">
        <v>9.1</v>
      </c>
      <c r="L49" s="166">
        <v>7.2</v>
      </c>
      <c r="O49" s="171"/>
      <c r="P49" s="172"/>
    </row>
    <row r="51" spans="2:3" ht="15.75">
      <c r="B51" s="182" t="s">
        <v>67</v>
      </c>
      <c r="C51" s="181"/>
    </row>
    <row r="52" spans="2:3" ht="15.75">
      <c r="B52" s="182" t="s">
        <v>68</v>
      </c>
      <c r="C52" s="167"/>
    </row>
    <row r="53" spans="2:3" ht="15.75">
      <c r="B53" s="182" t="s">
        <v>69</v>
      </c>
      <c r="C53" s="167"/>
    </row>
    <row r="54" spans="2:3" ht="15.75">
      <c r="B54" s="182" t="s">
        <v>70</v>
      </c>
      <c r="C54" s="167"/>
    </row>
    <row r="55" spans="2:3" ht="15.75">
      <c r="B55" s="182" t="s">
        <v>71</v>
      </c>
      <c r="C55" s="167"/>
    </row>
    <row r="56" spans="2:3" ht="15.75">
      <c r="B56" s="182" t="s">
        <v>72</v>
      </c>
      <c r="C56" s="167"/>
    </row>
    <row r="57" ht="14.25">
      <c r="B57" s="179" t="s">
        <v>73</v>
      </c>
    </row>
    <row r="58" ht="14.25">
      <c r="B58" s="179" t="s">
        <v>74</v>
      </c>
    </row>
    <row r="59" ht="14.25">
      <c r="B59" s="179" t="s">
        <v>75</v>
      </c>
    </row>
  </sheetData>
  <mergeCells count="10">
    <mergeCell ref="C6:D6"/>
    <mergeCell ref="C7:D7"/>
    <mergeCell ref="G6:H6"/>
    <mergeCell ref="G7:H7"/>
    <mergeCell ref="E6:F6"/>
    <mergeCell ref="E7:F7"/>
    <mergeCell ref="K6:L6"/>
    <mergeCell ref="K7:L7"/>
    <mergeCell ref="I6:J6"/>
    <mergeCell ref="I7:J7"/>
  </mergeCells>
  <printOptions horizontalCentered="1"/>
  <pageMargins left="0.3" right="0.28" top="0.5" bottom="0.32" header="0.4921259845" footer="0.33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Versicherungs-AG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G804021</dc:creator>
  <cp:keywords/>
  <dc:description/>
  <cp:lastModifiedBy>g7585</cp:lastModifiedBy>
  <cp:lastPrinted>2008-05-09T08:48:11Z</cp:lastPrinted>
  <dcterms:created xsi:type="dcterms:W3CDTF">2007-01-22T16:57:43Z</dcterms:created>
  <dcterms:modified xsi:type="dcterms:W3CDTF">2008-05-09T08:48:38Z</dcterms:modified>
  <cp:category/>
  <cp:version/>
  <cp:contentType/>
  <cp:contentStatus/>
</cp:coreProperties>
</file>