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690" windowHeight="775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3M 2013" sheetId="11" r:id="rId11"/>
    <sheet name="LH 3M 2014" sheetId="12" r:id="rId12"/>
  </sheets>
  <externalReferences>
    <externalReference r:id="rId15"/>
    <externalReference r:id="rId16"/>
    <externalReference r:id="rId17"/>
  </externalReferences>
  <definedNames>
    <definedName name="_xlfn.QUARTILE.EXC" hidden="1">#NAME?</definedName>
    <definedName name="_xlnm.Print_Area" localSheetId="1">'Balance Sheets'!$A$1:$AQ$40</definedName>
    <definedName name="_xlnm.Print_Area" localSheetId="2">'Income Statements'!$A$1:$AW$39</definedName>
    <definedName name="_xlnm.Print_Area" localSheetId="0">'Index'!$A$1:$N$28</definedName>
    <definedName name="_xlnm.Print_Area" localSheetId="9">'KPIs'!$A$1:$J$36</definedName>
    <definedName name="_xlnm.Print_Area" localSheetId="11">'LH 3M 2014'!$A$1:$N$64</definedName>
    <definedName name="_xlnm.Print_Area" localSheetId="8">'OP - Consolidation'!$A$1:$I$48</definedName>
    <definedName name="_xlnm.Print_Area" localSheetId="7">'OP - Corp'!$A$1:$I$40</definedName>
    <definedName name="_xlnm.Print_Area" localSheetId="3">'OP - Group'!$A$1:$I$48</definedName>
    <definedName name="_xlnm.Print_Area" localSheetId="5">'OP - L-H'!$A$1:$I$47</definedName>
    <definedName name="_xlnm.Print_Area" localSheetId="4">'OP - P-C'!$A$1:$I$44</definedName>
    <definedName name="_xlnm.Print_Area" localSheetId="10">'PC 3M 2013'!$A$1:$Q$71</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1">'[3]Template'!#REF!,'[3]Template'!#REF!,'[3]Template'!#REF!,'[3]Template'!$B$11,'[3]Template'!$E$11,'[3]Template'!$O$11,'[3]Template'!$B$13:$B$58,'[3]Template'!$E$13,'[3]Template'!#REF!,'[3]Template'!$D$11,'[3]Template'!$D$13:$E$58,'[3]Template'!$N$13:$O$57,'[3]Template'!$N$11,'[3]Template'!#REF!</definedName>
    <definedName name="EngTab" localSheetId="10">'[2]Template'!#REF!,'[2]Template'!#REF!,'[2]Template'!#REF!,'[2]Template'!$B$11,'[2]Template'!$E$11,'[2]Template'!$O$11,'[2]Template'!$B$13:$B$61,'[2]Template'!$E$13,'[2]Template'!#REF!,'[2]Template'!$D$11,'[2]Template'!$D$13:$E$61,'[2]Template'!$N$13:$O$60,'[2]Template'!$N$11,'[2]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<sst xmlns="http://schemas.openxmlformats.org/spreadsheetml/2006/main" count="595" uniqueCount="254">
  <si>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</si>
  <si>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</si>
  <si>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</si>
  <si>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</si>
  <si>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</si>
  <si>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</si>
  <si>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</si>
  <si>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</si>
  <si>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</si>
  <si>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</si>
  <si>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</si>
  <si>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</si>
  <si>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</si>
  <si>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</si>
  <si>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</si>
  <si>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</si>
  <si>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</si>
  <si>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</si>
  <si>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</si>
  <si>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</si>
  <si>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</si>
  <si>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</si>
  <si>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</si>
  <si>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</si>
  <si>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</si>
  <si>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</si>
  <si>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</si>
  <si>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</si>
  <si>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</si>
  <si>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</si>
  <si>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</si>
  <si>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</si>
  <si>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</si>
  <si>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</si>
  <si>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</si>
  <si>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</si>
  <si>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</si>
  <si>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</si>
  <si>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</si>
  <si>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</si>
  <si>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</si>
  <si>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</si>
  <si>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Loss ratio in %</t>
  </si>
  <si>
    <r>
      <t>Expense ratio in %</t>
    </r>
    <r>
      <rPr>
        <vertAlign val="superscript"/>
        <sz val="8"/>
        <rFont val="Arial"/>
        <family val="2"/>
      </rPr>
      <t xml:space="preserve">  </t>
    </r>
  </si>
  <si>
    <t>Combined ratio in %</t>
  </si>
  <si>
    <t>Changes in reserves for insurance and investment contracts (net)</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</si>
  <si>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</si>
  <si>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</si>
  <si>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</si>
  <si>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</si>
  <si>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</si>
  <si>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</si>
  <si>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</si>
  <si>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</si>
  <si>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</si>
  <si>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</si>
  <si>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</si>
  <si>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</si>
  <si>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Cost-income ratio  in %</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</si>
  <si>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</si>
  <si>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</si>
  <si>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</si>
  <si>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</si>
  <si>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</si>
  <si>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</si>
  <si>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</si>
  <si>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</si>
  <si>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</si>
  <si>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</si>
  <si>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</si>
  <si>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</si>
  <si>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</si>
  <si>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</si>
  <si>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</si>
  <si>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</si>
  <si>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</si>
  <si>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</si>
  <si>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</si>
  <si>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</si>
  <si>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</si>
  <si>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</si>
  <si>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r>
      <t>Margin on reserves in bps</t>
    </r>
    <r>
      <rPr>
        <b/>
        <vertAlign val="superscript"/>
        <sz val="8"/>
        <rFont val="Arial"/>
        <family val="2"/>
      </rPr>
      <t>1</t>
    </r>
  </si>
  <si>
    <r>
      <t>1</t>
    </r>
    <r>
      <rPr>
        <sz val="8"/>
        <rFont val="Arial"/>
        <family val="2"/>
      </rPr>
      <t xml:space="preserve"> Calculated before rounding</t>
    </r>
  </si>
  <si>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</si>
  <si>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</si>
  <si>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</si>
  <si>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</si>
  <si>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</si>
  <si>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</si>
  <si>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</si>
  <si>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</si>
  <si>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</si>
  <si>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</si>
  <si>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</si>
  <si>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</si>
  <si>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</si>
  <si>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</si>
  <si>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</si>
  <si>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</si>
  <si>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</si>
  <si>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</si>
  <si>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</si>
  <si>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</si>
  <si>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</si>
  <si>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</si>
  <si>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</si>
  <si>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</si>
  <si>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</si>
  <si>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</si>
  <si>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</si>
  <si>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</si>
  <si>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</si>
  <si>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</si>
  <si>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</si>
  <si>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</si>
  <si>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Consolidated Balance Sheets</t>
  </si>
  <si>
    <t>Consolidated Income Statements</t>
  </si>
  <si>
    <t>Operating Key Performance Indicators (KPI)</t>
  </si>
  <si>
    <t>(incl. previous year comparison)</t>
  </si>
  <si>
    <t>Combined ratio</t>
  </si>
  <si>
    <t>Loss ratio</t>
  </si>
  <si>
    <t>Expense ratio</t>
  </si>
  <si>
    <t>Group (Euro mn)</t>
  </si>
  <si>
    <t>Cost-income ratio</t>
  </si>
  <si>
    <r>
      <t>Total revenues</t>
    </r>
    <r>
      <rPr>
        <vertAlign val="superscript"/>
        <sz val="9"/>
        <rFont val="Arial"/>
        <family val="2"/>
      </rPr>
      <t>1</t>
    </r>
  </si>
  <si>
    <r>
      <t>Margin on reserves in bps</t>
    </r>
    <r>
      <rPr>
        <vertAlign val="superscript"/>
        <sz val="9"/>
        <rFont val="Arial"/>
        <family val="2"/>
      </rPr>
      <t>2</t>
    </r>
  </si>
  <si>
    <r>
      <t>1</t>
    </r>
    <r>
      <rPr>
        <sz val="8"/>
        <rFont val="Arial"/>
        <family val="2"/>
      </rPr>
      <t xml:space="preserve"> Total revenues comprise premiums written in Property-Casualty, statutory premiums in Life/Health, operating revenues in Asset Management and total revenues in Corporate and Other (Banking).</t>
    </r>
  </si>
  <si>
    <t>1Q13</t>
  </si>
  <si>
    <t xml:space="preserve">Restructuring charges </t>
  </si>
  <si>
    <t>2Q13</t>
  </si>
  <si>
    <t>3Q13</t>
  </si>
  <si>
    <r>
      <t>2</t>
    </r>
    <r>
      <rPr>
        <sz val="8"/>
        <rFont val="Arial"/>
        <family val="2"/>
      </rPr>
      <t xml:space="preserve"> Calculated before rounding.</t>
    </r>
  </si>
  <si>
    <t>4Q13</t>
  </si>
  <si>
    <t>By segments and quarters as of 31 March 2014</t>
  </si>
  <si>
    <t>1Q14</t>
  </si>
  <si>
    <t>∆ 14 / 13</t>
  </si>
  <si>
    <t xml:space="preserve">Consolidated Income Statements </t>
  </si>
  <si>
    <t xml:space="preserve">Operating Profit Reconciliation </t>
  </si>
  <si>
    <t>Operating Profit Reconciliation</t>
  </si>
  <si>
    <t>Summary Operating Key Performance Indicators (KPI)</t>
  </si>
  <si>
    <t>Financial information as of 31 March 2014</t>
  </si>
  <si>
    <t>Non-operating amortization of intangible assets</t>
  </si>
  <si>
    <t>Operating amortization of intangible assets</t>
  </si>
  <si>
    <t>0</t>
  </si>
  <si>
    <t>(starting from 1Q 2013)</t>
  </si>
  <si>
    <t>Preliminary financial information as of 31 March 2014</t>
  </si>
  <si>
    <t>Administrative expenses (net), excluding acquisition-related expenses and one-off effect from pension revaluation</t>
  </si>
  <si>
    <t>One-off effect from pension revaluation</t>
  </si>
  <si>
    <t>Acquisition and administrative expenses (net), excluding one-off effect from pension revaluation</t>
  </si>
  <si>
    <t>Acquisition and administrative expenses (net), excluding acquisition-related expenses and one-off effect from pension revaluation</t>
  </si>
  <si>
    <t>Property-Casualty insurance operations by reportable segments</t>
  </si>
  <si>
    <t>Three months ended 31 March</t>
  </si>
  <si>
    <t xml:space="preserve"> as stated</t>
  </si>
  <si>
    <r>
      <t xml:space="preserve"> internal </t>
    </r>
    <r>
      <rPr>
        <b/>
        <vertAlign val="superscript"/>
        <sz val="12"/>
        <rFont val="Arial"/>
        <family val="2"/>
      </rPr>
      <t>1)</t>
    </r>
  </si>
  <si>
    <t>€ mn</t>
  </si>
  <si>
    <t>%</t>
  </si>
  <si>
    <r>
      <t xml:space="preserve">Germany </t>
    </r>
    <r>
      <rPr>
        <vertAlign val="superscript"/>
        <sz val="12"/>
        <rFont val="Arial"/>
        <family val="2"/>
      </rPr>
      <t>2), 3)</t>
    </r>
  </si>
  <si>
    <t>Switzerland</t>
  </si>
  <si>
    <t>Austria</t>
  </si>
  <si>
    <r>
      <t xml:space="preserve">German Speaking Countries </t>
    </r>
    <r>
      <rPr>
        <b/>
        <vertAlign val="superscript"/>
        <sz val="12"/>
        <rFont val="Arial"/>
        <family val="2"/>
      </rPr>
      <t>3)</t>
    </r>
  </si>
  <si>
    <t>Italy</t>
  </si>
  <si>
    <t>France</t>
  </si>
  <si>
    <r>
      <t xml:space="preserve">Benelux </t>
    </r>
    <r>
      <rPr>
        <vertAlign val="superscript"/>
        <sz val="12"/>
        <rFont val="Arial"/>
        <family val="2"/>
      </rPr>
      <t>4)</t>
    </r>
  </si>
  <si>
    <r>
      <t xml:space="preserve">Turkey </t>
    </r>
    <r>
      <rPr>
        <vertAlign val="superscript"/>
        <sz val="12"/>
        <rFont val="Arial"/>
        <family val="2"/>
      </rPr>
      <t>5)</t>
    </r>
  </si>
  <si>
    <t>Greece</t>
  </si>
  <si>
    <t>Africa</t>
  </si>
  <si>
    <r>
      <t xml:space="preserve">Western &amp; Southern Europe </t>
    </r>
    <r>
      <rPr>
        <b/>
        <vertAlign val="superscript"/>
        <sz val="12"/>
        <rFont val="Arial"/>
        <family val="2"/>
      </rPr>
      <t>6)</t>
    </r>
  </si>
  <si>
    <t>Latin America</t>
  </si>
  <si>
    <t>Spain</t>
  </si>
  <si>
    <t>Portugal</t>
  </si>
  <si>
    <t>Iberia &amp; Latin America</t>
  </si>
  <si>
    <t>United States</t>
  </si>
  <si>
    <t>USA</t>
  </si>
  <si>
    <t>Allianz Global Corporate &amp; Specialty</t>
  </si>
  <si>
    <r>
      <t>Reinsurance PC</t>
    </r>
    <r>
      <rPr>
        <vertAlign val="superscript"/>
        <sz val="12"/>
        <rFont val="Arial"/>
        <family val="2"/>
      </rPr>
      <t xml:space="preserve"> 2)</t>
    </r>
  </si>
  <si>
    <t>Australia</t>
  </si>
  <si>
    <t>United Kingdom</t>
  </si>
  <si>
    <t>Credit Insurance</t>
  </si>
  <si>
    <t>Ireland</t>
  </si>
  <si>
    <r>
      <t xml:space="preserve">Global Insurance Lines &amp; Anglo Markets </t>
    </r>
    <r>
      <rPr>
        <b/>
        <vertAlign val="superscript"/>
        <sz val="12"/>
        <rFont val="Arial"/>
        <family val="2"/>
      </rPr>
      <t>7)</t>
    </r>
  </si>
  <si>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</si>
  <si>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</si>
  <si>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</si>
  <si>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</si>
  <si>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</si>
  <si>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</si>
  <si>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</si>
  <si>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</si>
  <si>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</si>
  <si>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r>
      <t xml:space="preserve">Central and Eastern Europe </t>
    </r>
    <r>
      <rPr>
        <vertAlign val="superscript"/>
        <sz val="12"/>
        <rFont val="Arial"/>
        <family val="2"/>
      </rPr>
      <t>8)</t>
    </r>
  </si>
  <si>
    <t xml:space="preserve">Asia-Pacific </t>
  </si>
  <si>
    <t>Middle East and North Africa</t>
  </si>
  <si>
    <t>Growth Markets</t>
  </si>
  <si>
    <t>Allianz Global Assistance</t>
  </si>
  <si>
    <t xml:space="preserve">Allianz Worldwide Care </t>
  </si>
  <si>
    <r>
      <t xml:space="preserve">Allianz Worldwide Partners </t>
    </r>
    <r>
      <rPr>
        <vertAlign val="superscript"/>
        <sz val="12"/>
        <rFont val="Arial"/>
        <family val="2"/>
      </rPr>
      <t>9)</t>
    </r>
  </si>
  <si>
    <r>
      <t xml:space="preserve">Consolidation </t>
    </r>
    <r>
      <rPr>
        <b/>
        <vertAlign val="superscript"/>
        <sz val="12"/>
        <rFont val="Arial"/>
        <family val="2"/>
      </rPr>
      <t>10)</t>
    </r>
  </si>
  <si>
    <t>—</t>
  </si>
  <si>
    <t>Total</t>
  </si>
  <si>
    <t>1) This reflects gross premiums written on an internal basis, adjusted for foreign currency translation and (de-)consolidation effects.</t>
  </si>
  <si>
    <t>2) The combined ratio 1Q 2013 at Germany and Reinsurance PC was impacted by a one-off effect related to the commutation of internal reinsurance resulting in a 3.5 percentage point improvement in the combined ratio for Germany</t>
  </si>
  <si>
    <t xml:space="preserve">    and an increase of 8.9 percentage points in Reinsurance PC. This had no impact at Group level.</t>
  </si>
  <si>
    <t xml:space="preserve">3) Starting from 2014 “Münchener und Magdeburger Agrarversicherung AG” is included in Germany with gross premiums written of € 3 mn, premiums earned (net) of € 3 mn and operating profit of € 1 mn. Prior period figures were not adjusted. </t>
  </si>
  <si>
    <t xml:space="preserve">    Contribution to German Speaking Countries before consolidation in 1Q 2013 was gross written premiums of € 8 mn, premiums earned (net) of € 4 mn and operating profit of € 2 mn.
</t>
  </si>
  <si>
    <t>4) Belgium and the Netherlands are presented as the combined region Benelux. All prior periods are presented accordingly.</t>
  </si>
  <si>
    <t>5) On 12 July 2013, Allianz Group acquired Yapı Kredi Bank’s shareholding in the Turkish property-casualty insurance company Yapı Kredi Sigorta.</t>
  </si>
  <si>
    <t>6) Contains € 2 mn and € 4 mn operating profit for 1Q 2014 and 1Q 2013, respectively, from a management holding located in Luxembourg.</t>
  </si>
  <si>
    <t xml:space="preserve">7) Contains € 1 mn and € 0.2 mn operating loss for 1Q 2014 and 1Q 2013, respectively, from AGF UK.  </t>
  </si>
  <si>
    <t xml:space="preserve">8) Contains income and expense items from a management holding and consolidations between countries in this region. </t>
  </si>
  <si>
    <t xml:space="preserve">9) The reportable segment Allianz Worldwide Partners includes the business of Allianz Global Assistance and Allianz Worldwide Care as well as the reinsurance business of Allianz Global Automotive and income and expenses of a management holding. 
</t>
  </si>
  <si>
    <t xml:space="preserve">    The set-up of this division will be further enhanced during the following quarters. The reinsurance business of Allianz Global Automotive contributed with gross premiums written of € 17 mn, </t>
  </si>
  <si>
    <t xml:space="preserve">    premiums earned (net) of € 9 mn and an operating loss of € 8 mn for 1Q 2014 and with gross premiums written of € 17 mn, premiums earned (net) of € 2 mn and an operating loss of € 3 mn for 1Q 2013.  </t>
  </si>
  <si>
    <t>10) Represents elimination of transactions between Allianz Group companies in different geographic regions.</t>
  </si>
  <si>
    <t>Life/Health insurance operations by reportable segments</t>
  </si>
  <si>
    <r>
      <t>Statutory premiums</t>
    </r>
    <r>
      <rPr>
        <b/>
        <vertAlign val="superscript"/>
        <sz val="12"/>
        <rFont val="Arial"/>
        <family val="2"/>
      </rPr>
      <t xml:space="preserve"> 1)</t>
    </r>
  </si>
  <si>
    <r>
      <t>Margin on reserves</t>
    </r>
    <r>
      <rPr>
        <b/>
        <vertAlign val="superscript"/>
        <sz val="12"/>
        <rFont val="Arial"/>
        <family val="2"/>
      </rPr>
      <t xml:space="preserve"> 2)</t>
    </r>
  </si>
  <si>
    <r>
      <t xml:space="preserve"> internal</t>
    </r>
    <r>
      <rPr>
        <b/>
        <vertAlign val="superscript"/>
        <sz val="12"/>
        <rFont val="Arial"/>
        <family val="2"/>
      </rPr>
      <t xml:space="preserve"> 3)</t>
    </r>
  </si>
  <si>
    <t>€ mn</t>
  </si>
  <si>
    <t>bps</t>
  </si>
  <si>
    <r>
      <t>2014</t>
    </r>
    <r>
      <rPr>
        <b/>
        <vertAlign val="superscript"/>
        <sz val="10.2"/>
        <rFont val="Arial"/>
        <family val="2"/>
      </rPr>
      <t xml:space="preserve"> 4)</t>
    </r>
  </si>
  <si>
    <t>Germany Life</t>
  </si>
  <si>
    <t>Germany Health</t>
  </si>
  <si>
    <t>German Speaking Countries</t>
  </si>
  <si>
    <r>
      <t>Benelux</t>
    </r>
    <r>
      <rPr>
        <vertAlign val="superscript"/>
        <sz val="12"/>
        <rFont val="Arial"/>
        <family val="2"/>
      </rPr>
      <t xml:space="preserve"> 5)</t>
    </r>
  </si>
  <si>
    <r>
      <t xml:space="preserve">─ </t>
    </r>
    <r>
      <rPr>
        <vertAlign val="superscript"/>
        <sz val="12"/>
        <rFont val="Arial"/>
        <family val="2"/>
      </rPr>
      <t>8)</t>
    </r>
  </si>
  <si>
    <r>
      <t>Turkey</t>
    </r>
    <r>
      <rPr>
        <vertAlign val="superscript"/>
        <sz val="12"/>
        <rFont val="Arial"/>
        <family val="2"/>
      </rPr>
      <t xml:space="preserve"> 6)</t>
    </r>
  </si>
  <si>
    <t>Western &amp; Southern Europe</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</si>
  <si>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</si>
  <si>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</si>
  <si>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</si>
  <si>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</si>
  <si>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</si>
  <si>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</si>
  <si>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</si>
  <si>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</si>
  <si>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Asia-Pacific</t>
  </si>
  <si>
    <r>
      <t>Central and Eastern Europe</t>
    </r>
    <r>
      <rPr>
        <vertAlign val="superscript"/>
        <sz val="12"/>
        <rFont val="Arial"/>
        <family val="2"/>
      </rPr>
      <t xml:space="preserve"> 7)</t>
    </r>
  </si>
  <si>
    <t>Global Life</t>
  </si>
  <si>
    <r>
      <t>Consolidation</t>
    </r>
    <r>
      <rPr>
        <b/>
        <vertAlign val="superscript"/>
        <sz val="12"/>
        <rFont val="Arial"/>
        <family val="2"/>
      </rPr>
      <t xml:space="preserve"> 9)</t>
    </r>
  </si>
  <si>
    <r>
      <t xml:space="preserve">─ </t>
    </r>
    <r>
      <rPr>
        <b/>
        <vertAlign val="superscript"/>
        <sz val="12"/>
        <rFont val="Arial"/>
        <family val="2"/>
      </rPr>
      <t>8)</t>
    </r>
  </si>
  <si>
    <t xml:space="preserve">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 </t>
  </si>
  <si>
    <t>2) Represents annualized operating profit (loss) divided by the average of the current quarter-end and previous year-end net reserves, where net reserves equal reserves for loss and loss adjustment 
     expenses, reserves for insurance and investment contracts and financial liabilities for unit-linked contracts less reinsurance assets.</t>
  </si>
  <si>
    <t>3) Statutory premiums adjusted for foreign currency translation and (de-)consolidation effects.</t>
  </si>
  <si>
    <t>4) Effective 1 January 2014, the Allianz Group prospectively allocated certain entities from the reportable segment Asset Management to the reportable segments German Speaking Countries, 
    Western &amp; Southern Europe and Growth Markets within the business segment Life/Health and to the reportable segment Banking.</t>
  </si>
  <si>
    <t>5) Belgium, Luxembourg and the Netherlands are presented as the combined region Benelux. All prior periods are presented accordingly.</t>
  </si>
  <si>
    <t>6) On 12 July 2013, the Allianz Group acquired Yapı Kredi Bank’s 93.94 % shareholding in the Turkish property-casualty insurance company Yapı Kredi Sigorta, including its life and pension 
     insurance subsidiary Yapı Kredi Emeklilik.</t>
  </si>
  <si>
    <t>7) Contains income and expense items from a management holding and consolidations between countries in this region.</t>
  </si>
  <si>
    <t>8) Presentation not meaningful.</t>
  </si>
  <si>
    <t>9) Represents elimination of transactions between Allianz Group companies in different geographic regions.</t>
  </si>
  <si>
    <t>3M 2014</t>
  </si>
  <si>
    <t>Reporting by segments and quarters</t>
  </si>
  <si>
    <t>Operating Profit Reconciliation by segments and quarters</t>
  </si>
  <si>
    <t>Operations by geographic regions</t>
  </si>
  <si>
    <t>Key Performance Indicators (KPI)</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</si>
</sst>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dd/m/yyyy"/>
    <numFmt numFmtId="175" formatCode="0.0%"/>
    <numFmt numFmtId="176" formatCode="_-&quot;L.&quot;\ * #,##0_-;\-&quot;L.&quot;\ * #,##0_-;_-&quot;L.&quot;\ * &quot;-&quot;_-;_-@_-"/>
    <numFmt numFmtId="177" formatCode="_-&quot;L.&quot;\ * #,##0.00_-;\-&quot;L.&quot;\ * #,##0.00_-;_-&quot;L.&quot;\ * &quot;-&quot;??_-;_-@_-"/>
    <numFmt numFmtId="178" formatCode="#,###,##0;\ \(#,###,##0\);\—"/>
    <numFmt numFmtId="179" formatCode="0.0"/>
    <numFmt numFmtId="180" formatCode="##0;\(##0\);\—"/>
    <numFmt numFmtId="181" formatCode="##0.0;\(##0.0\);\—"/>
  </numFmts>
  <fonts count="86">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vertAlign val="superscript"/>
      <sz val="10.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0"/>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0"/>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right style="thin">
        <color theme="1" tint="0.24998000264167786"/>
      </right>
      <top style="medium"/>
      <bottom/>
    </border>
    <border>
      <left/>
      <right style="thin">
        <color theme="1" tint="0.24998000264167786"/>
      </right>
      <top/>
      <bottom/>
    </border>
    <border>
      <left/>
      <right style="thin">
        <color theme="1" tint="0.24998000264167786"/>
      </right>
      <top/>
      <bottom style="medium"/>
    </border>
    <border>
      <left>
        <color indexed="63"/>
      </left>
      <right>
        <color indexed="63"/>
      </right>
      <top style="medium">
        <color indexed="62"/>
      </top>
      <bottom>
        <color indexed="63"/>
      </bottom>
    </border>
    <border>
      <left>
        <color indexed="63"/>
      </left>
      <right>
        <color indexed="63"/>
      </right>
      <top style="medium">
        <color indexed="62"/>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style="medium">
        <color indexed="55"/>
      </top>
      <bottom style="medium">
        <color indexed="18"/>
      </bottom>
    </border>
    <border>
      <left>
        <color indexed="63"/>
      </left>
      <right>
        <color indexed="63"/>
      </right>
      <top>
        <color indexed="63"/>
      </top>
      <bottom style="medium">
        <color indexed="62"/>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71" fillId="0" borderId="0" applyNumberFormat="0" applyFill="0" applyBorder="0" applyAlignment="0" applyProtection="0"/>
    <xf numFmtId="169"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76" fillId="29" borderId="0" applyNumberFormat="0" applyBorder="0" applyAlignment="0" applyProtection="0"/>
    <xf numFmtId="0" fontId="0"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0" fontId="3" fillId="32" borderId="5" applyNumberFormat="0" applyProtection="0">
      <alignment horizontal="left" vertical="top" indent="1"/>
    </xf>
    <xf numFmtId="4" fontId="1" fillId="0" borderId="0" applyNumberFormat="0" applyProtection="0">
      <alignment horizontal="left" vertical="center"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0" fillId="42" borderId="5" applyNumberFormat="0" applyProtection="0">
      <alignment horizontal="left" vertical="top" indent="1"/>
    </xf>
    <xf numFmtId="0" fontId="0" fillId="43" borderId="5" applyNumberFormat="0" applyProtection="0">
      <alignment horizontal="left" vertical="center" indent="1"/>
    </xf>
    <xf numFmtId="0" fontId="0" fillId="43" borderId="5" applyNumberFormat="0" applyProtection="0">
      <alignment horizontal="left" vertical="top" indent="1"/>
    </xf>
    <xf numFmtId="0" fontId="0" fillId="44" borderId="5" applyNumberFormat="0" applyProtection="0">
      <alignment horizontal="left" vertical="center" indent="1"/>
    </xf>
    <xf numFmtId="0" fontId="0" fillId="44" borderId="5" applyNumberFormat="0" applyProtection="0">
      <alignment horizontal="left" vertical="top" indent="1"/>
    </xf>
    <xf numFmtId="0" fontId="0" fillId="45" borderId="5" applyNumberFormat="0" applyProtection="0">
      <alignment horizontal="left" vertical="center" indent="1"/>
    </xf>
    <xf numFmtId="0" fontId="0" fillId="45" borderId="5" applyNumberFormat="0" applyProtection="0">
      <alignment horizontal="left" vertical="top" indent="1"/>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0" fontId="1" fillId="46" borderId="5" applyNumberFormat="0" applyProtection="0">
      <alignment horizontal="left" vertical="top" indent="1"/>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4" fontId="9" fillId="0" borderId="0" applyNumberFormat="0" applyProtection="0">
      <alignment horizontal="left" vertical="center" wrapText="1" indent="1"/>
    </xf>
    <xf numFmtId="4" fontId="10" fillId="45" borderId="5" applyNumberFormat="0" applyProtection="0">
      <alignment horizontal="right" vertical="center"/>
    </xf>
    <xf numFmtId="0" fontId="77" fillId="47" borderId="0" applyNumberFormat="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80" fillId="0" borderId="8"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0" fontId="31" fillId="0" borderId="0">
      <alignment/>
      <protection/>
    </xf>
    <xf numFmtId="176" fontId="29" fillId="0" borderId="0" applyFont="0" applyFill="0" applyBorder="0" applyAlignment="0" applyProtection="0"/>
    <xf numFmtId="177" fontId="29" fillId="0" borderId="0" applyFont="0" applyFill="0" applyBorder="0" applyAlignment="0" applyProtection="0"/>
    <xf numFmtId="0" fontId="82" fillId="0" borderId="10"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48" borderId="11" applyNumberFormat="0" applyAlignment="0" applyProtection="0"/>
  </cellStyleXfs>
  <cellXfs count="535">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90"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88" applyNumberFormat="1" applyFont="1" applyBorder="1" applyAlignment="1" quotePrefix="1">
      <alignment horizontal="right" vertical="center"/>
    </xf>
    <xf numFmtId="3" fontId="17" fillId="0" borderId="13" xfId="88"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0" applyNumberFormat="1" applyFont="1" applyBorder="1" applyAlignment="1">
      <alignment vertical="center"/>
    </xf>
    <xf numFmtId="3" fontId="17" fillId="0" borderId="14" xfId="88" applyNumberFormat="1" applyFont="1" applyBorder="1" applyAlignment="1" quotePrefix="1">
      <alignment horizontal="right" vertical="center"/>
    </xf>
    <xf numFmtId="3" fontId="17" fillId="0" borderId="15" xfId="88"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11" fillId="0" borderId="12" xfId="0" applyFont="1" applyFill="1" applyBorder="1" applyAlignment="1">
      <alignment horizontal="righ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75" fontId="18" fillId="0" borderId="0" xfId="55" applyNumberFormat="1" applyFont="1" applyFill="1" applyAlignment="1">
      <alignment horizontal="right" vertical="center"/>
    </xf>
    <xf numFmtId="175" fontId="19" fillId="0" borderId="13" xfId="55"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0" xfId="0" applyNumberFormat="1" applyFont="1" applyFill="1" applyAlignment="1">
      <alignment vertical="center"/>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3" fontId="18" fillId="0" borderId="0" xfId="88" applyNumberFormat="1" applyFont="1" applyFill="1" applyBorder="1" applyAlignment="1" quotePrefix="1">
      <alignment horizontal="righ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8" fillId="0" borderId="0" xfId="88" applyNumberFormat="1" applyFont="1" applyFill="1" applyBorder="1" applyAlignment="1">
      <alignment horizontal="right" vertical="center"/>
    </xf>
    <xf numFmtId="3" fontId="19" fillId="0" borderId="14" xfId="88" applyNumberFormat="1" applyFont="1" applyBorder="1" applyAlignment="1" quotePrefix="1">
      <alignment horizontal="right" vertical="center"/>
    </xf>
    <xf numFmtId="3" fontId="19" fillId="0" borderId="13" xfId="88" applyNumberFormat="1" applyFont="1" applyFill="1" applyBorder="1" applyAlignment="1" quotePrefix="1">
      <alignment horizontal="right" vertical="center"/>
    </xf>
    <xf numFmtId="3" fontId="19" fillId="0" borderId="13" xfId="88" applyNumberFormat="1" applyFont="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3" fontId="19" fillId="0" borderId="15" xfId="88" applyNumberFormat="1" applyFont="1" applyBorder="1" applyAlignment="1" quotePrefix="1">
      <alignment horizontal="right" vertical="center"/>
    </xf>
    <xf numFmtId="0" fontId="19" fillId="0" borderId="0" xfId="0" applyFont="1" applyBorder="1" applyAlignment="1" quotePrefix="1">
      <alignment/>
    </xf>
    <xf numFmtId="0" fontId="11" fillId="0" borderId="0" xfId="0" applyFont="1" applyBorder="1" applyAlignment="1" quotePrefix="1">
      <alignment/>
    </xf>
    <xf numFmtId="3" fontId="19" fillId="0" borderId="0" xfId="88" applyNumberFormat="1" applyFont="1" applyFill="1" applyBorder="1" applyAlignment="1">
      <alignment horizontal="right" vertical="center"/>
    </xf>
    <xf numFmtId="0" fontId="18" fillId="0" borderId="0" xfId="0" applyFont="1" applyFill="1" applyBorder="1" applyAlignment="1">
      <alignment/>
    </xf>
    <xf numFmtId="0" fontId="13" fillId="0" borderId="12" xfId="0" applyFont="1" applyFill="1" applyBorder="1" applyAlignment="1">
      <alignment horizontal="right" vertical="center"/>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0" applyNumberFormat="1" applyFont="1" applyFill="1" applyBorder="1" applyAlignment="1">
      <alignment vertical="center"/>
    </xf>
    <xf numFmtId="0" fontId="13" fillId="0" borderId="0" xfId="0" applyFont="1" applyFill="1" applyAlignment="1">
      <alignment/>
    </xf>
    <xf numFmtId="175" fontId="17" fillId="0" borderId="13" xfId="55"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3" fontId="19" fillId="0" borderId="12" xfId="0" applyNumberFormat="1" applyFont="1" applyFill="1" applyBorder="1" applyAlignment="1">
      <alignment vertical="center"/>
    </xf>
    <xf numFmtId="3" fontId="17" fillId="0" borderId="12" xfId="0" applyNumberFormat="1"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4" xfId="0" applyNumberFormat="1" applyFont="1" applyFill="1" applyBorder="1" applyAlignment="1">
      <alignment vertical="center"/>
    </xf>
    <xf numFmtId="3" fontId="18" fillId="0" borderId="0"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75" fontId="19" fillId="0" borderId="12" xfId="55"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3" fontId="17" fillId="0" borderId="14" xfId="0" applyNumberFormat="1" applyFont="1" applyFill="1" applyBorder="1" applyAlignment="1">
      <alignment vertical="center"/>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75" fontId="27" fillId="0" borderId="0" xfId="88"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75" fontId="17" fillId="0" borderId="0" xfId="88" applyNumberFormat="1" applyFont="1" applyFill="1" applyBorder="1" applyAlignment="1" quotePrefix="1">
      <alignment horizontal="right" vertical="center"/>
    </xf>
    <xf numFmtId="175" fontId="17" fillId="0" borderId="13" xfId="88"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75" fontId="17" fillId="0" borderId="16" xfId="88"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88" applyNumberFormat="1" applyFont="1" applyFill="1" applyBorder="1" applyAlignment="1" quotePrefix="1">
      <alignment horizontal="right" vertical="center"/>
    </xf>
    <xf numFmtId="175" fontId="17" fillId="0" borderId="0" xfId="55"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88"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3" fontId="19" fillId="0" borderId="0" xfId="88" applyNumberFormat="1" applyFont="1" applyBorder="1" applyAlignment="1" quotePrefix="1">
      <alignment horizontal="right" vertical="center"/>
    </xf>
    <xf numFmtId="175" fontId="17" fillId="0" borderId="12" xfId="88" applyNumberFormat="1" applyFont="1" applyFill="1" applyBorder="1" applyAlignment="1" quotePrefix="1">
      <alignment horizontal="right" vertical="center"/>
    </xf>
    <xf numFmtId="175" fontId="11" fillId="0" borderId="0" xfId="55" applyNumberFormat="1" applyFont="1" applyBorder="1" applyAlignment="1">
      <alignment vertical="center"/>
    </xf>
    <xf numFmtId="175" fontId="32" fillId="0" borderId="0" xfId="55" applyNumberFormat="1" applyFont="1" applyBorder="1" applyAlignment="1">
      <alignment vertical="center"/>
    </xf>
    <xf numFmtId="3" fontId="19" fillId="0" borderId="12" xfId="88" applyNumberFormat="1" applyFont="1" applyFill="1" applyBorder="1" applyAlignment="1" quotePrefix="1">
      <alignment horizontal="right" vertical="center"/>
    </xf>
    <xf numFmtId="3" fontId="17" fillId="0" borderId="12" xfId="88" applyNumberFormat="1" applyFont="1" applyFill="1" applyBorder="1" applyAlignment="1" quotePrefix="1">
      <alignment horizontal="right" vertical="center"/>
    </xf>
    <xf numFmtId="3" fontId="18" fillId="0" borderId="16" xfId="88"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9" fillId="0" borderId="12" xfId="88" applyNumberFormat="1" applyFont="1" applyBorder="1" applyAlignment="1" quotePrefix="1">
      <alignment horizontal="right" vertical="center"/>
    </xf>
    <xf numFmtId="3" fontId="17" fillId="0" borderId="12" xfId="88"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8" fillId="0" borderId="12" xfId="88" applyNumberFormat="1" applyFont="1" applyFill="1" applyBorder="1" applyAlignment="1" quotePrefix="1">
      <alignment horizontal="righ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88" applyNumberFormat="1" applyFont="1" applyFill="1" applyBorder="1" applyAlignment="1" quotePrefix="1">
      <alignment horizontal="right" vertical="center"/>
    </xf>
    <xf numFmtId="3" fontId="17" fillId="0" borderId="17" xfId="88"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88" applyNumberFormat="1" applyFont="1" applyFill="1" applyBorder="1" applyAlignment="1">
      <alignment vertical="center"/>
    </xf>
    <xf numFmtId="3" fontId="18" fillId="0" borderId="0" xfId="88" applyNumberFormat="1" applyFont="1" applyFill="1" applyBorder="1" applyAlignment="1">
      <alignment vertical="center"/>
    </xf>
    <xf numFmtId="3" fontId="19" fillId="0" borderId="14" xfId="88" applyNumberFormat="1" applyFont="1" applyBorder="1" applyAlignment="1" quotePrefix="1">
      <alignment vertical="center"/>
    </xf>
    <xf numFmtId="3" fontId="17" fillId="0" borderId="14" xfId="88" applyNumberFormat="1" applyFont="1" applyBorder="1" applyAlignment="1" quotePrefix="1">
      <alignment vertical="center"/>
    </xf>
    <xf numFmtId="3" fontId="19" fillId="0" borderId="15" xfId="88" applyNumberFormat="1" applyFont="1" applyBorder="1" applyAlignment="1" quotePrefix="1">
      <alignment vertical="center"/>
    </xf>
    <xf numFmtId="3" fontId="19" fillId="0" borderId="13" xfId="88" applyNumberFormat="1" applyFont="1" applyBorder="1" applyAlignment="1" quotePrefix="1">
      <alignment vertical="center"/>
    </xf>
    <xf numFmtId="3" fontId="17" fillId="0" borderId="13" xfId="88" applyNumberFormat="1" applyFont="1" applyBorder="1" applyAlignment="1" quotePrefix="1">
      <alignment vertical="center"/>
    </xf>
    <xf numFmtId="3" fontId="19" fillId="0" borderId="0" xfId="88" applyNumberFormat="1" applyFont="1" applyBorder="1" applyAlignment="1" quotePrefix="1">
      <alignment vertical="center"/>
    </xf>
    <xf numFmtId="3" fontId="19" fillId="0" borderId="12" xfId="88"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75" fontId="17" fillId="0" borderId="12" xfId="55" applyNumberFormat="1" applyFont="1" applyFill="1" applyBorder="1" applyAlignment="1">
      <alignment horizontal="right" vertical="center"/>
    </xf>
    <xf numFmtId="3" fontId="17" fillId="0" borderId="16" xfId="88" applyNumberFormat="1" applyFont="1" applyFill="1" applyBorder="1" applyAlignment="1" quotePrefix="1">
      <alignment horizontal="right" vertical="center"/>
    </xf>
    <xf numFmtId="3" fontId="17" fillId="0" borderId="0" xfId="88" applyNumberFormat="1" applyFont="1" applyFill="1" applyBorder="1" applyAlignment="1">
      <alignment vertical="center"/>
    </xf>
    <xf numFmtId="3" fontId="17" fillId="0" borderId="15" xfId="88" applyNumberFormat="1" applyFont="1" applyBorder="1" applyAlignment="1" quotePrefix="1">
      <alignment vertical="center"/>
    </xf>
    <xf numFmtId="3" fontId="17" fillId="0" borderId="0" xfId="88" applyNumberFormat="1" applyFont="1" applyBorder="1" applyAlignment="1" quotePrefix="1">
      <alignment vertical="center"/>
    </xf>
    <xf numFmtId="3" fontId="17" fillId="0" borderId="0" xfId="88" applyNumberFormat="1" applyFont="1" applyFill="1" applyBorder="1" applyAlignment="1">
      <alignment horizontal="right" vertical="center"/>
    </xf>
    <xf numFmtId="3" fontId="17" fillId="0" borderId="0" xfId="88"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75" fontId="17" fillId="0" borderId="19" xfId="88"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88" applyNumberFormat="1" applyFont="1" applyFill="1" applyBorder="1" applyAlignment="1" quotePrefix="1">
      <alignment vertical="center"/>
    </xf>
    <xf numFmtId="3" fontId="17" fillId="0" borderId="19" xfId="88" applyNumberFormat="1" applyFont="1" applyFill="1" applyBorder="1" applyAlignment="1" quotePrefix="1">
      <alignment vertical="center"/>
    </xf>
    <xf numFmtId="0" fontId="21" fillId="0" borderId="19" xfId="0" applyFont="1" applyBorder="1" applyAlignment="1">
      <alignment vertical="center"/>
    </xf>
    <xf numFmtId="3" fontId="19" fillId="0" borderId="19" xfId="88" applyNumberFormat="1" applyFont="1" applyFill="1" applyBorder="1" applyAlignment="1" quotePrefix="1">
      <alignment horizontal="right" vertical="center"/>
    </xf>
    <xf numFmtId="3" fontId="17" fillId="0" borderId="19" xfId="88"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3" fontId="19" fillId="0" borderId="19" xfId="0" applyNumberFormat="1" applyFont="1" applyFill="1" applyBorder="1" applyAlignment="1">
      <alignment vertical="center"/>
    </xf>
    <xf numFmtId="3" fontId="17" fillId="0" borderId="19" xfId="0" applyNumberFormat="1"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74" fontId="6" fillId="0" borderId="0" xfId="60"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90" applyNumberFormat="1" applyFont="1" applyFill="1" applyBorder="1" applyAlignment="1">
      <alignment vertical="center" wrapText="1"/>
    </xf>
    <xf numFmtId="14" fontId="13" fillId="0" borderId="12" xfId="90" applyNumberFormat="1" applyFont="1" applyFill="1" applyBorder="1" applyAlignment="1">
      <alignment vertical="center" wrapText="1"/>
    </xf>
    <xf numFmtId="174" fontId="3" fillId="0" borderId="12" xfId="0" applyNumberFormat="1" applyFont="1" applyBorder="1" applyAlignment="1">
      <alignment horizontal="right" vertical="center"/>
    </xf>
    <xf numFmtId="14" fontId="11" fillId="0" borderId="12" xfId="90" applyNumberFormat="1" applyFont="1" applyFill="1" applyBorder="1" applyAlignment="1">
      <alignment horizontal="right" vertical="center" wrapText="1"/>
    </xf>
    <xf numFmtId="174" fontId="3" fillId="0" borderId="0" xfId="0" applyNumberFormat="1" applyFont="1" applyBorder="1" applyAlignment="1">
      <alignment vertical="center"/>
    </xf>
    <xf numFmtId="174" fontId="3" fillId="0" borderId="0" xfId="0" applyNumberFormat="1" applyFont="1" applyBorder="1" applyAlignment="1">
      <alignment horizontal="right" vertical="center"/>
    </xf>
    <xf numFmtId="3" fontId="18" fillId="0" borderId="0" xfId="0" applyNumberFormat="1" applyFont="1" applyAlignment="1">
      <alignment vertical="center"/>
    </xf>
    <xf numFmtId="3" fontId="17" fillId="0" borderId="0" xfId="0" applyNumberFormat="1" applyFont="1" applyAlignment="1">
      <alignment vertical="center"/>
    </xf>
    <xf numFmtId="175" fontId="17" fillId="0" borderId="0" xfId="55"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75" fontId="0" fillId="0" borderId="0" xfId="55" applyNumberFormat="1" applyFont="1" applyAlignment="1">
      <alignment vertical="center"/>
    </xf>
    <xf numFmtId="0" fontId="19" fillId="0" borderId="13" xfId="0" applyFont="1" applyBorder="1" applyAlignment="1">
      <alignment vertical="center"/>
    </xf>
    <xf numFmtId="175" fontId="17" fillId="0" borderId="13" xfId="55"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90" applyNumberFormat="1" applyBorder="1" applyAlignment="1" quotePrefix="1">
      <alignment horizontal="left" vertical="center" wrapText="1"/>
    </xf>
    <xf numFmtId="3" fontId="13" fillId="0" borderId="0" xfId="88" applyNumberFormat="1" applyFont="1" applyFill="1" applyBorder="1" applyAlignment="1" quotePrefix="1">
      <alignment vertical="center"/>
    </xf>
    <xf numFmtId="3" fontId="13" fillId="0" borderId="0" xfId="88" applyNumberFormat="1" applyFont="1" applyFill="1" applyBorder="1" applyAlignment="1" quotePrefix="1">
      <alignment horizontal="right" vertical="center"/>
    </xf>
    <xf numFmtId="3" fontId="11" fillId="0" borderId="0" xfId="88" applyNumberFormat="1" applyFont="1" applyBorder="1" applyAlignment="1" quotePrefix="1">
      <alignment horizontal="right" vertical="center"/>
    </xf>
    <xf numFmtId="3" fontId="13" fillId="0" borderId="0" xfId="88"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90" applyNumberFormat="1" applyFont="1" applyFill="1" applyBorder="1" applyAlignment="1">
      <alignment horizontal="right" vertical="center" wrapText="1"/>
    </xf>
    <xf numFmtId="14" fontId="3" fillId="0" borderId="0" xfId="90" applyNumberFormat="1" applyFont="1" applyFill="1" applyBorder="1" applyAlignment="1">
      <alignment horizontal="right" vertical="center" wrapText="1"/>
    </xf>
    <xf numFmtId="174" fontId="1" fillId="0" borderId="0" xfId="0" applyNumberFormat="1" applyFont="1" applyBorder="1" applyAlignment="1">
      <alignment horizontal="right" vertical="center"/>
    </xf>
    <xf numFmtId="0" fontId="18" fillId="0" borderId="16" xfId="0" applyFont="1" applyBorder="1" applyAlignment="1">
      <alignment vertical="center"/>
    </xf>
    <xf numFmtId="175" fontId="17" fillId="0" borderId="16" xfId="55"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75" fontId="17" fillId="0" borderId="0" xfId="55" applyNumberFormat="1" applyFont="1" applyBorder="1" applyAlignment="1">
      <alignment horizontal="right" vertical="center"/>
    </xf>
    <xf numFmtId="3" fontId="35" fillId="0" borderId="0" xfId="88" applyNumberFormat="1" applyFont="1" applyBorder="1" applyAlignment="1" quotePrefix="1">
      <alignment horizontal="right" vertical="center"/>
    </xf>
    <xf numFmtId="175"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3" fontId="17" fillId="0" borderId="12" xfId="88" applyNumberFormat="1" applyFont="1" applyBorder="1" applyAlignment="1" quotePrefix="1">
      <alignment vertical="center"/>
    </xf>
    <xf numFmtId="175" fontId="17" fillId="0" borderId="0" xfId="88" applyNumberFormat="1" applyFont="1" applyFill="1" applyBorder="1" applyAlignment="1">
      <alignment horizontal="right" vertical="center"/>
    </xf>
    <xf numFmtId="175" fontId="17" fillId="0" borderId="14" xfId="88" applyNumberFormat="1" applyFont="1" applyBorder="1" applyAlignment="1" quotePrefix="1">
      <alignment horizontal="right" vertical="center"/>
    </xf>
    <xf numFmtId="175" fontId="17" fillId="0" borderId="15" xfId="88" applyNumberFormat="1" applyFont="1" applyBorder="1" applyAlignment="1" quotePrefix="1">
      <alignment horizontal="right" vertical="center"/>
    </xf>
    <xf numFmtId="175" fontId="17" fillId="0" borderId="13" xfId="88" applyNumberFormat="1" applyFont="1" applyBorder="1" applyAlignment="1" quotePrefix="1">
      <alignment horizontal="right" vertical="center"/>
    </xf>
    <xf numFmtId="175" fontId="17" fillId="0" borderId="0" xfId="88" applyNumberFormat="1" applyFont="1" applyBorder="1" applyAlignment="1" quotePrefix="1">
      <alignment horizontal="right" vertical="center"/>
    </xf>
    <xf numFmtId="175" fontId="17" fillId="0" borderId="12" xfId="88"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175" fontId="44" fillId="30" borderId="0" xfId="0" applyNumberFormat="1" applyFont="1" applyFill="1" applyBorder="1" applyAlignment="1">
      <alignment vertical="center"/>
    </xf>
    <xf numFmtId="0" fontId="11" fillId="30" borderId="0" xfId="0" applyFont="1" applyFill="1" applyBorder="1" applyAlignment="1">
      <alignment vertical="center"/>
    </xf>
    <xf numFmtId="175"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75" fontId="42" fillId="30" borderId="0" xfId="0" applyNumberFormat="1" applyFont="1" applyFill="1" applyBorder="1" applyAlignment="1">
      <alignment vertical="center"/>
    </xf>
    <xf numFmtId="175"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75" fontId="47" fillId="30" borderId="0" xfId="0" applyNumberFormat="1" applyFont="1" applyFill="1" applyBorder="1" applyAlignment="1">
      <alignment vertical="center"/>
    </xf>
    <xf numFmtId="175"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75" fontId="43" fillId="30" borderId="0" xfId="0" applyNumberFormat="1" applyFont="1" applyFill="1" applyBorder="1" applyAlignment="1">
      <alignment vertical="center"/>
    </xf>
    <xf numFmtId="0" fontId="19" fillId="30" borderId="0" xfId="0" applyFont="1" applyFill="1" applyBorder="1" applyAlignment="1">
      <alignment vertical="center"/>
    </xf>
    <xf numFmtId="175" fontId="17" fillId="0" borderId="16" xfId="55"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24" fillId="30" borderId="0" xfId="0" applyFont="1" applyFill="1" applyBorder="1" applyAlignment="1">
      <alignment vertical="top" wrapText="1"/>
    </xf>
    <xf numFmtId="0" fontId="85" fillId="30" borderId="0" xfId="0" applyFont="1" applyFill="1" applyBorder="1" applyAlignment="1">
      <alignment horizontal="right" vertical="center"/>
    </xf>
    <xf numFmtId="0" fontId="85" fillId="30" borderId="12" xfId="0" applyFont="1" applyFill="1" applyBorder="1" applyAlignment="1">
      <alignment vertical="center"/>
    </xf>
    <xf numFmtId="0" fontId="85" fillId="30" borderId="0" xfId="0" applyFont="1" applyFill="1" applyBorder="1" applyAlignment="1">
      <alignment vertical="center"/>
    </xf>
    <xf numFmtId="3" fontId="85" fillId="30" borderId="0" xfId="0" applyNumberFormat="1" applyFont="1" applyFill="1" applyBorder="1" applyAlignment="1">
      <alignment vertical="center"/>
    </xf>
    <xf numFmtId="175" fontId="85" fillId="30" borderId="0" xfId="0" applyNumberFormat="1" applyFont="1" applyFill="1" applyBorder="1" applyAlignment="1">
      <alignment vertical="center"/>
    </xf>
    <xf numFmtId="0" fontId="42" fillId="30" borderId="0" xfId="0" applyFont="1" applyFill="1" applyBorder="1" applyAlignment="1">
      <alignment horizontal="righ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3" fontId="22" fillId="0" borderId="0" xfId="0" applyNumberFormat="1" applyFont="1" applyFill="1" applyBorder="1" applyAlignment="1">
      <alignment vertical="center"/>
    </xf>
    <xf numFmtId="0" fontId="18" fillId="0" borderId="0" xfId="0" applyFont="1" applyFill="1" applyAlignment="1">
      <alignment vertical="center" wrapText="1"/>
    </xf>
    <xf numFmtId="0" fontId="11" fillId="0" borderId="0" xfId="0" applyFont="1" applyFill="1" applyAlignment="1">
      <alignment horizontal="right"/>
    </xf>
    <xf numFmtId="3" fontId="85" fillId="0" borderId="0" xfId="0" applyNumberFormat="1" applyFont="1" applyFill="1" applyBorder="1" applyAlignment="1">
      <alignment vertical="center"/>
    </xf>
    <xf numFmtId="1" fontId="17" fillId="0" borderId="13" xfId="88" applyNumberFormat="1" applyFont="1" applyFill="1" applyBorder="1" applyAlignment="1" quotePrefix="1">
      <alignment horizontal="right" vertical="center"/>
    </xf>
    <xf numFmtId="1" fontId="44" fillId="30" borderId="0" xfId="0" applyNumberFormat="1" applyFont="1" applyFill="1" applyBorder="1" applyAlignment="1">
      <alignment horizontal="right" vertical="center"/>
    </xf>
    <xf numFmtId="0" fontId="17" fillId="0" borderId="0" xfId="0" applyNumberFormat="1" applyFont="1" applyAlignment="1">
      <alignment horizontal="right" vertical="center"/>
    </xf>
    <xf numFmtId="0" fontId="18" fillId="0" borderId="0" xfId="0" applyNumberFormat="1" applyFont="1" applyAlignment="1">
      <alignment horizontal="right" vertical="center"/>
    </xf>
    <xf numFmtId="0" fontId="17" fillId="0" borderId="0" xfId="88" applyNumberFormat="1" applyFont="1" applyFill="1" applyBorder="1" applyAlignment="1">
      <alignment horizontal="right" vertical="center"/>
    </xf>
    <xf numFmtId="0" fontId="18" fillId="0" borderId="0" xfId="88" applyNumberFormat="1" applyFont="1" applyFill="1" applyBorder="1" applyAlignment="1">
      <alignment horizontal="right" vertical="center"/>
    </xf>
    <xf numFmtId="0" fontId="19" fillId="0" borderId="0" xfId="88" applyNumberFormat="1" applyFont="1" applyFill="1" applyBorder="1" applyAlignment="1">
      <alignment horizontal="right" vertical="center"/>
    </xf>
    <xf numFmtId="0" fontId="17" fillId="0" borderId="0" xfId="0" applyNumberFormat="1" applyFont="1" applyFill="1" applyAlignment="1">
      <alignment horizontal="right" vertical="center"/>
    </xf>
    <xf numFmtId="0" fontId="18" fillId="0" borderId="0" xfId="0" applyNumberFormat="1" applyFont="1" applyFill="1" applyAlignment="1">
      <alignment horizontal="right" vertical="center"/>
    </xf>
    <xf numFmtId="0" fontId="17" fillId="0" borderId="0" xfId="0" applyNumberFormat="1" applyFont="1" applyFill="1" applyAlignment="1">
      <alignment horizontal="right" vertical="center" wrapText="1"/>
    </xf>
    <xf numFmtId="0" fontId="18" fillId="0" borderId="0" xfId="0" applyNumberFormat="1" applyFont="1" applyFill="1" applyAlignment="1">
      <alignment horizontal="right" vertical="center" wrapText="1"/>
    </xf>
    <xf numFmtId="0" fontId="17" fillId="0" borderId="0" xfId="88" applyNumberFormat="1" applyFont="1" applyFill="1" applyBorder="1" applyAlignment="1" quotePrefix="1">
      <alignment horizontal="right" vertical="center"/>
    </xf>
    <xf numFmtId="0" fontId="18" fillId="0" borderId="0" xfId="88" applyNumberFormat="1" applyFont="1" applyFill="1" applyBorder="1" applyAlignment="1" quotePrefix="1">
      <alignment horizontal="right" vertical="center"/>
    </xf>
    <xf numFmtId="0" fontId="17" fillId="0" borderId="16" xfId="88" applyNumberFormat="1" applyFont="1" applyFill="1" applyBorder="1" applyAlignment="1" quotePrefix="1">
      <alignment horizontal="right" vertical="center"/>
    </xf>
    <xf numFmtId="0" fontId="17" fillId="0" borderId="0" xfId="0" applyNumberFormat="1" applyFont="1" applyFill="1" applyBorder="1" applyAlignment="1">
      <alignment horizontal="right" vertical="center"/>
    </xf>
    <xf numFmtId="0" fontId="18" fillId="0" borderId="0" xfId="0" applyNumberFormat="1" applyFont="1" applyFill="1" applyBorder="1" applyAlignment="1">
      <alignment horizontal="right" vertical="center"/>
    </xf>
    <xf numFmtId="3" fontId="19" fillId="0" borderId="16" xfId="88" applyNumberFormat="1" applyFont="1" applyFill="1" applyBorder="1" applyAlignment="1" quotePrefix="1">
      <alignment horizontal="right" vertical="center"/>
    </xf>
    <xf numFmtId="3" fontId="19" fillId="0" borderId="0" xfId="0" applyNumberFormat="1" applyFont="1" applyFill="1" applyBorder="1" applyAlignment="1">
      <alignment horizontal="right" vertical="center"/>
    </xf>
    <xf numFmtId="3" fontId="19" fillId="0" borderId="16" xfId="0" applyNumberFormat="1" applyFont="1" applyFill="1" applyBorder="1" applyAlignment="1">
      <alignment horizontal="right" vertical="center"/>
    </xf>
    <xf numFmtId="175" fontId="19" fillId="0" borderId="0" xfId="55" applyNumberFormat="1" applyFont="1" applyFill="1" applyAlignment="1">
      <alignment horizontal="right" vertical="center"/>
    </xf>
    <xf numFmtId="3" fontId="19" fillId="0" borderId="16"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3" fontId="19" fillId="0" borderId="16" xfId="0" applyNumberFormat="1" applyFont="1" applyFill="1" applyBorder="1" applyAlignment="1">
      <alignment vertical="center"/>
    </xf>
    <xf numFmtId="3" fontId="19" fillId="0" borderId="0" xfId="0" applyNumberFormat="1" applyFont="1" applyFill="1" applyBorder="1" applyAlignment="1">
      <alignment vertical="center"/>
    </xf>
    <xf numFmtId="3" fontId="43" fillId="30" borderId="0" xfId="0" applyNumberFormat="1" applyFont="1" applyFill="1" applyBorder="1" applyAlignment="1">
      <alignment vertical="center"/>
    </xf>
    <xf numFmtId="0" fontId="0" fillId="0" borderId="0" xfId="0" applyAlignment="1">
      <alignment vertical="center"/>
    </xf>
    <xf numFmtId="0" fontId="34" fillId="0" borderId="0" xfId="0" applyFont="1" applyFill="1" applyBorder="1" applyAlignment="1">
      <alignment horizontal="left" vertical="center" wrapText="1"/>
    </xf>
    <xf numFmtId="0" fontId="38" fillId="30" borderId="0" xfId="0" applyFont="1" applyFill="1" applyBorder="1" applyAlignment="1">
      <alignment horizontal="left" vertical="center" wrapText="1"/>
    </xf>
    <xf numFmtId="0" fontId="34" fillId="49" borderId="23" xfId="0" applyFont="1" applyFill="1" applyBorder="1" applyAlignment="1">
      <alignment horizontal="center" vertical="top" wrapText="1"/>
    </xf>
    <xf numFmtId="0" fontId="34" fillId="0" borderId="23" xfId="0" applyFont="1" applyFill="1" applyBorder="1" applyAlignment="1">
      <alignment horizontal="center" vertical="top" wrapText="1"/>
    </xf>
    <xf numFmtId="0" fontId="38" fillId="0" borderId="24" xfId="0" applyFont="1" applyBorder="1" applyAlignment="1">
      <alignment vertical="center"/>
    </xf>
    <xf numFmtId="0" fontId="34" fillId="44" borderId="24" xfId="0" applyFont="1" applyFill="1" applyBorder="1" applyAlignment="1">
      <alignment horizontal="right" vertical="center" wrapText="1"/>
    </xf>
    <xf numFmtId="0" fontId="34" fillId="0" borderId="24" xfId="0" applyFont="1" applyFill="1" applyBorder="1" applyAlignment="1">
      <alignment horizontal="right" vertical="center" wrapText="1"/>
    </xf>
    <xf numFmtId="0" fontId="38" fillId="0" borderId="0" xfId="0" applyFont="1" applyBorder="1" applyAlignment="1">
      <alignment horizontal="left" vertical="center" wrapText="1"/>
    </xf>
    <xf numFmtId="178" fontId="38" fillId="44" borderId="0" xfId="0" applyNumberFormat="1" applyFont="1" applyFill="1" applyBorder="1" applyAlignment="1">
      <alignment horizontal="right" vertical="center"/>
    </xf>
    <xf numFmtId="178" fontId="38" fillId="0" borderId="0" xfId="0" applyNumberFormat="1" applyFont="1" applyFill="1" applyBorder="1" applyAlignment="1">
      <alignment horizontal="right" vertical="center"/>
    </xf>
    <xf numFmtId="179" fontId="38" fillId="44" borderId="0" xfId="0" applyNumberFormat="1" applyFont="1" applyFill="1" applyBorder="1" applyAlignment="1">
      <alignment horizontal="right" vertical="center"/>
    </xf>
    <xf numFmtId="179" fontId="38" fillId="0" borderId="0" xfId="0" applyNumberFormat="1" applyFont="1" applyFill="1" applyBorder="1" applyAlignment="1">
      <alignment horizontal="right" vertical="center"/>
    </xf>
    <xf numFmtId="0" fontId="34" fillId="0" borderId="25" xfId="0" applyFont="1" applyBorder="1" applyAlignment="1">
      <alignment horizontal="left" vertical="center" wrapText="1"/>
    </xf>
    <xf numFmtId="178" fontId="34" fillId="44" borderId="25" xfId="0" applyNumberFormat="1" applyFont="1" applyFill="1" applyBorder="1" applyAlignment="1">
      <alignment horizontal="right" vertical="center"/>
    </xf>
    <xf numFmtId="178" fontId="34" fillId="0" borderId="25" xfId="0" applyNumberFormat="1" applyFont="1" applyFill="1" applyBorder="1" applyAlignment="1">
      <alignment horizontal="right" vertical="center"/>
    </xf>
    <xf numFmtId="179" fontId="34" fillId="44" borderId="25" xfId="0" applyNumberFormat="1" applyFont="1" applyFill="1" applyBorder="1" applyAlignment="1">
      <alignment horizontal="right" vertical="center"/>
    </xf>
    <xf numFmtId="179" fontId="34" fillId="0" borderId="25" xfId="0" applyNumberFormat="1" applyFont="1" applyFill="1" applyBorder="1" applyAlignment="1">
      <alignment horizontal="right" vertical="center"/>
    </xf>
    <xf numFmtId="0" fontId="34" fillId="0" borderId="26" xfId="0" applyFont="1" applyBorder="1" applyAlignment="1">
      <alignment horizontal="left" vertical="center" wrapText="1"/>
    </xf>
    <xf numFmtId="178" fontId="34" fillId="44" borderId="26" xfId="0" applyNumberFormat="1" applyFont="1" applyFill="1" applyBorder="1" applyAlignment="1">
      <alignment horizontal="right" vertical="center"/>
    </xf>
    <xf numFmtId="178" fontId="34" fillId="0" borderId="26" xfId="0" applyNumberFormat="1" applyFont="1" applyFill="1" applyBorder="1" applyAlignment="1">
      <alignment horizontal="right" vertical="center"/>
    </xf>
    <xf numFmtId="179" fontId="34" fillId="44" borderId="26" xfId="0" applyNumberFormat="1" applyFont="1" applyFill="1" applyBorder="1" applyAlignment="1">
      <alignment horizontal="right" vertical="center"/>
    </xf>
    <xf numFmtId="179" fontId="34" fillId="0" borderId="26"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8" fillId="0" borderId="27" xfId="0" applyFont="1" applyBorder="1" applyAlignment="1">
      <alignment horizontal="left" vertical="center" wrapText="1"/>
    </xf>
    <xf numFmtId="178" fontId="38" fillId="44" borderId="27" xfId="0" applyNumberFormat="1" applyFont="1" applyFill="1" applyBorder="1" applyAlignment="1">
      <alignment horizontal="right" vertical="center"/>
    </xf>
    <xf numFmtId="178" fontId="38" fillId="0" borderId="27" xfId="0" applyNumberFormat="1" applyFont="1" applyFill="1" applyBorder="1" applyAlignment="1">
      <alignment horizontal="right" vertical="center"/>
    </xf>
    <xf numFmtId="179" fontId="38" fillId="44" borderId="27" xfId="0" applyNumberFormat="1" applyFont="1" applyFill="1" applyBorder="1" applyAlignment="1">
      <alignment horizontal="right" vertical="center"/>
    </xf>
    <xf numFmtId="179" fontId="38" fillId="0" borderId="27" xfId="0" applyNumberFormat="1" applyFont="1" applyFill="1" applyBorder="1" applyAlignment="1">
      <alignment horizontal="right" vertical="center"/>
    </xf>
    <xf numFmtId="0" fontId="34" fillId="0" borderId="0" xfId="0" applyFont="1" applyBorder="1" applyAlignment="1">
      <alignment horizontal="left" vertical="center" wrapText="1"/>
    </xf>
    <xf numFmtId="178" fontId="34" fillId="44" borderId="0" xfId="0" applyNumberFormat="1" applyFont="1" applyFill="1" applyBorder="1" applyAlignment="1">
      <alignment horizontal="right" vertical="center"/>
    </xf>
    <xf numFmtId="178" fontId="34" fillId="0" borderId="0" xfId="0" applyNumberFormat="1" applyFont="1" applyFill="1" applyBorder="1" applyAlignment="1">
      <alignment horizontal="right" vertical="center"/>
    </xf>
    <xf numFmtId="179" fontId="34" fillId="44" borderId="0" xfId="0" applyNumberFormat="1" applyFont="1" applyFill="1" applyBorder="1" applyAlignment="1">
      <alignment horizontal="right" vertical="center"/>
    </xf>
    <xf numFmtId="179" fontId="34" fillId="0" borderId="0" xfId="0" applyNumberFormat="1" applyFont="1" applyFill="1" applyBorder="1" applyAlignment="1">
      <alignment horizontal="right" vertical="center"/>
    </xf>
    <xf numFmtId="0" fontId="34" fillId="0" borderId="28" xfId="0" applyFont="1" applyBorder="1" applyAlignment="1">
      <alignment horizontal="left" vertical="center" wrapText="1"/>
    </xf>
    <xf numFmtId="178" fontId="34" fillId="44" borderId="28" xfId="0" applyNumberFormat="1" applyFont="1" applyFill="1" applyBorder="1" applyAlignment="1">
      <alignment horizontal="right" vertical="center"/>
    </xf>
    <xf numFmtId="178" fontId="34" fillId="0" borderId="28" xfId="0" applyNumberFormat="1" applyFont="1" applyFill="1" applyBorder="1" applyAlignment="1">
      <alignment horizontal="right" vertical="center"/>
    </xf>
    <xf numFmtId="179" fontId="34" fillId="44" borderId="28" xfId="0" applyNumberFormat="1" applyFont="1" applyFill="1" applyBorder="1" applyAlignment="1">
      <alignment horizontal="right" vertical="center"/>
    </xf>
    <xf numFmtId="179" fontId="34" fillId="0" borderId="28" xfId="0" applyNumberFormat="1" applyFont="1" applyFill="1" applyBorder="1" applyAlignment="1">
      <alignment horizontal="right" vertical="center"/>
    </xf>
    <xf numFmtId="0" fontId="15" fillId="0" borderId="0" xfId="0" applyFont="1" applyAlignment="1">
      <alignment horizontal="left" vertical="center"/>
    </xf>
    <xf numFmtId="0" fontId="15" fillId="0" borderId="0" xfId="0" applyFont="1" applyAlignment="1">
      <alignment horizontal="left" vertical="top"/>
    </xf>
    <xf numFmtId="0" fontId="0" fillId="0" borderId="0" xfId="0" applyAlignment="1">
      <alignment vertical="top"/>
    </xf>
    <xf numFmtId="0" fontId="0" fillId="0" borderId="0" xfId="0" applyNumberFormat="1" applyFont="1" applyAlignment="1">
      <alignment/>
    </xf>
    <xf numFmtId="0" fontId="0" fillId="0" borderId="0" xfId="0" applyNumberFormat="1" applyAlignment="1">
      <alignment/>
    </xf>
    <xf numFmtId="0" fontId="0" fillId="0" borderId="0" xfId="52" applyFill="1">
      <alignment/>
      <protection/>
    </xf>
    <xf numFmtId="0" fontId="0" fillId="0" borderId="0" xfId="52">
      <alignment/>
      <protection/>
    </xf>
    <xf numFmtId="0" fontId="0" fillId="0" borderId="0" xfId="52" applyFill="1" applyAlignment="1">
      <alignment vertical="center"/>
      <protection/>
    </xf>
    <xf numFmtId="0" fontId="16" fillId="0" borderId="0" xfId="52" applyFont="1" applyFill="1" applyBorder="1" applyAlignment="1">
      <alignment vertical="center"/>
      <protection/>
    </xf>
    <xf numFmtId="0" fontId="0" fillId="0" borderId="0" xfId="52" applyAlignment="1">
      <alignment vertical="center"/>
      <protection/>
    </xf>
    <xf numFmtId="0" fontId="34" fillId="0" borderId="0" xfId="52" applyFont="1" applyFill="1" applyBorder="1" applyAlignment="1">
      <alignment horizontal="left" vertical="center" wrapText="1"/>
      <protection/>
    </xf>
    <xf numFmtId="0" fontId="34" fillId="0" borderId="0"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0" borderId="23"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8" fillId="0" borderId="24" xfId="52" applyFont="1" applyBorder="1" applyAlignment="1">
      <alignment vertical="center"/>
      <protection/>
    </xf>
    <xf numFmtId="0" fontId="34" fillId="44" borderId="24" xfId="52" applyFont="1" applyFill="1" applyBorder="1" applyAlignment="1">
      <alignment horizontal="right" vertical="center" wrapText="1"/>
      <protection/>
    </xf>
    <xf numFmtId="0" fontId="34" fillId="0" borderId="24" xfId="52" applyFont="1" applyFill="1" applyBorder="1" applyAlignment="1">
      <alignment horizontal="right" vertical="center" wrapText="1"/>
      <protection/>
    </xf>
    <xf numFmtId="0" fontId="34" fillId="0" borderId="0"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8" fontId="38" fillId="44" borderId="0" xfId="52" applyNumberFormat="1" applyFont="1" applyFill="1" applyBorder="1" applyAlignment="1">
      <alignment horizontal="right" vertical="center"/>
      <protection/>
    </xf>
    <xf numFmtId="178" fontId="38" fillId="0" borderId="0" xfId="52" applyNumberFormat="1" applyFont="1" applyFill="1" applyBorder="1" applyAlignment="1">
      <alignment horizontal="right" vertical="center"/>
      <protection/>
    </xf>
    <xf numFmtId="180" fontId="38" fillId="44" borderId="0" xfId="52" applyNumberFormat="1" applyFont="1" applyFill="1" applyBorder="1" applyAlignment="1">
      <alignment horizontal="right" vertical="center"/>
      <protection/>
    </xf>
    <xf numFmtId="180" fontId="38" fillId="0" borderId="0" xfId="52" applyNumberFormat="1" applyFont="1" applyFill="1" applyBorder="1" applyAlignment="1">
      <alignment horizontal="right" vertical="center"/>
      <protection/>
    </xf>
    <xf numFmtId="0" fontId="34" fillId="0" borderId="25" xfId="52" applyFont="1" applyBorder="1" applyAlignment="1">
      <alignment horizontal="left" vertical="center" wrapText="1"/>
      <protection/>
    </xf>
    <xf numFmtId="178" fontId="34" fillId="44" borderId="25" xfId="52" applyNumberFormat="1" applyFont="1" applyFill="1" applyBorder="1" applyAlignment="1">
      <alignment horizontal="right" vertical="center"/>
      <protection/>
    </xf>
    <xf numFmtId="178" fontId="34" fillId="0" borderId="25" xfId="52" applyNumberFormat="1" applyFont="1" applyFill="1" applyBorder="1" applyAlignment="1">
      <alignment horizontal="right" vertical="center"/>
      <protection/>
    </xf>
    <xf numFmtId="180" fontId="34" fillId="44" borderId="25" xfId="52" applyNumberFormat="1" applyFont="1" applyFill="1" applyBorder="1" applyAlignment="1">
      <alignment horizontal="right" vertical="center"/>
      <protection/>
    </xf>
    <xf numFmtId="180" fontId="34" fillId="0" borderId="25" xfId="52" applyNumberFormat="1" applyFont="1" applyFill="1" applyBorder="1" applyAlignment="1">
      <alignment horizontal="right" vertical="center"/>
      <protection/>
    </xf>
    <xf numFmtId="180" fontId="34" fillId="0" borderId="0" xfId="52" applyNumberFormat="1" applyFont="1" applyFill="1" applyBorder="1" applyAlignment="1">
      <alignment horizontal="right" vertical="center"/>
      <protection/>
    </xf>
    <xf numFmtId="0" fontId="0" fillId="0" borderId="0" xfId="52" applyFill="1" applyBorder="1">
      <alignment/>
      <protection/>
    </xf>
    <xf numFmtId="0" fontId="34" fillId="0" borderId="26" xfId="52" applyFont="1" applyBorder="1" applyAlignment="1">
      <alignment horizontal="left" vertical="center" wrapText="1"/>
      <protection/>
    </xf>
    <xf numFmtId="178" fontId="34" fillId="44" borderId="26" xfId="52" applyNumberFormat="1" applyFont="1" applyFill="1" applyBorder="1" applyAlignment="1">
      <alignment horizontal="right" vertical="center"/>
      <protection/>
    </xf>
    <xf numFmtId="178" fontId="34" fillId="0" borderId="26" xfId="52" applyNumberFormat="1" applyFont="1" applyFill="1" applyBorder="1" applyAlignment="1">
      <alignment horizontal="right" vertical="center"/>
      <protection/>
    </xf>
    <xf numFmtId="181" fontId="34" fillId="44" borderId="26" xfId="52" applyNumberFormat="1" applyFont="1" applyFill="1" applyBorder="1" applyAlignment="1">
      <alignment horizontal="right" vertical="center"/>
      <protection/>
    </xf>
    <xf numFmtId="181" fontId="34" fillId="0" borderId="26" xfId="52" applyNumberFormat="1" applyFont="1" applyFill="1" applyBorder="1" applyAlignment="1">
      <alignment horizontal="right" vertical="center"/>
      <protection/>
    </xf>
    <xf numFmtId="181" fontId="34" fillId="0" borderId="0" xfId="52" applyNumberFormat="1" applyFont="1" applyFill="1" applyBorder="1" applyAlignment="1">
      <alignment horizontal="right" vertical="center"/>
      <protection/>
    </xf>
    <xf numFmtId="180" fontId="38" fillId="44" borderId="0" xfId="52" applyNumberFormat="1" applyFont="1" applyFill="1" applyBorder="1" applyAlignment="1" quotePrefix="1">
      <alignment horizontal="right" vertical="center"/>
      <protection/>
    </xf>
    <xf numFmtId="178"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180" fontId="38" fillId="0" borderId="0" xfId="52" applyNumberFormat="1" applyFont="1" applyFill="1" applyBorder="1" applyAlignment="1" quotePrefix="1">
      <alignment horizontal="right" vertical="center"/>
      <protection/>
    </xf>
    <xf numFmtId="0" fontId="34" fillId="0" borderId="0" xfId="52" applyFont="1" applyBorder="1" applyAlignment="1">
      <alignment horizontal="left" vertical="center" wrapText="1"/>
      <protection/>
    </xf>
    <xf numFmtId="178" fontId="34" fillId="44" borderId="0" xfId="52" applyNumberFormat="1" applyFont="1" applyFill="1" applyBorder="1" applyAlignment="1">
      <alignment horizontal="right" vertical="center"/>
      <protection/>
    </xf>
    <xf numFmtId="178" fontId="34" fillId="0" borderId="0" xfId="52" applyNumberFormat="1" applyFont="1" applyFill="1" applyBorder="1" applyAlignment="1">
      <alignment horizontal="right" vertical="center"/>
      <protection/>
    </xf>
    <xf numFmtId="181" fontId="34" fillId="44" borderId="0" xfId="52" applyNumberFormat="1" applyFont="1" applyFill="1" applyBorder="1" applyAlignment="1">
      <alignment horizontal="right" vertical="center"/>
      <protection/>
    </xf>
    <xf numFmtId="180" fontId="34" fillId="44" borderId="0" xfId="52" applyNumberFormat="1" applyFont="1" applyFill="1" applyBorder="1" applyAlignment="1" quotePrefix="1">
      <alignment horizontal="right" vertical="center"/>
      <protection/>
    </xf>
    <xf numFmtId="178" fontId="34" fillId="0" borderId="0" xfId="52" applyNumberFormat="1" applyFont="1" applyFill="1" applyBorder="1" applyAlignment="1" quotePrefix="1">
      <alignment horizontal="right" vertical="center"/>
      <protection/>
    </xf>
    <xf numFmtId="0" fontId="34" fillId="0" borderId="29" xfId="52" applyFont="1" applyBorder="1" applyAlignment="1">
      <alignment horizontal="left" vertical="center" wrapText="1"/>
      <protection/>
    </xf>
    <xf numFmtId="178" fontId="34" fillId="44" borderId="29" xfId="52" applyNumberFormat="1" applyFont="1" applyFill="1" applyBorder="1" applyAlignment="1">
      <alignment horizontal="right" vertical="center"/>
      <protection/>
    </xf>
    <xf numFmtId="178" fontId="34" fillId="0" borderId="29" xfId="52" applyNumberFormat="1" applyFont="1" applyFill="1" applyBorder="1" applyAlignment="1">
      <alignment horizontal="right" vertical="center"/>
      <protection/>
    </xf>
    <xf numFmtId="180" fontId="34" fillId="44" borderId="29" xfId="52" applyNumberFormat="1" applyFont="1" applyFill="1" applyBorder="1" applyAlignment="1">
      <alignment horizontal="right" vertical="center"/>
      <protection/>
    </xf>
    <xf numFmtId="180" fontId="34" fillId="0" borderId="29" xfId="52" applyNumberFormat="1" applyFont="1" applyFill="1" applyBorder="1" applyAlignment="1">
      <alignment horizontal="right" vertical="center"/>
      <protection/>
    </xf>
    <xf numFmtId="0" fontId="0" fillId="0" borderId="0" xfId="52" applyNumberFormat="1">
      <alignment/>
      <protection/>
    </xf>
    <xf numFmtId="0" fontId="15" fillId="0" borderId="0" xfId="52" applyNumberFormat="1" applyFont="1" applyAlignment="1">
      <alignment wrapText="1"/>
      <protection/>
    </xf>
    <xf numFmtId="0" fontId="15" fillId="0" borderId="0" xfId="52" applyNumberFormat="1" applyFont="1" applyAlignment="1">
      <alignment vertical="center"/>
      <protection/>
    </xf>
    <xf numFmtId="0" fontId="15" fillId="0" borderId="0" xfId="52" applyFont="1">
      <alignment/>
      <protection/>
    </xf>
    <xf numFmtId="0" fontId="15" fillId="0" borderId="0" xfId="52" applyNumberFormat="1" applyFont="1" applyFill="1" applyAlignment="1">
      <alignment vertical="center"/>
      <protection/>
    </xf>
    <xf numFmtId="0" fontId="40" fillId="50" borderId="0" xfId="0" applyFont="1" applyFill="1" applyBorder="1" applyAlignment="1">
      <alignment horizontal="left" vertical="top"/>
    </xf>
    <xf numFmtId="0" fontId="39" fillId="50" borderId="0" xfId="0" applyFont="1" applyFill="1" applyBorder="1" applyAlignment="1">
      <alignment horizontal="left" vertical="top"/>
    </xf>
    <xf numFmtId="0" fontId="1" fillId="50" borderId="0" xfId="47" applyFont="1" applyFill="1" applyAlignment="1" applyProtection="1">
      <alignment horizontal="left" vertical="top"/>
      <protection/>
    </xf>
    <xf numFmtId="0" fontId="49" fillId="50" borderId="0" xfId="0" applyFont="1" applyFill="1" applyBorder="1" applyAlignment="1">
      <alignment horizontal="left" vertical="top"/>
    </xf>
    <xf numFmtId="0" fontId="39" fillId="50" borderId="0" xfId="0" applyFont="1" applyFill="1" applyBorder="1" applyAlignment="1">
      <alignment horizontal="left" vertical="center"/>
    </xf>
    <xf numFmtId="0" fontId="0" fillId="50" borderId="0" xfId="0" applyFill="1" applyAlignment="1">
      <alignment/>
    </xf>
    <xf numFmtId="0" fontId="37" fillId="50" borderId="0" xfId="0" applyFont="1" applyFill="1" applyBorder="1" applyAlignment="1">
      <alignment vertical="center"/>
    </xf>
    <xf numFmtId="0" fontId="39" fillId="50" borderId="0" xfId="0" applyFont="1" applyFill="1" applyBorder="1" applyAlignment="1">
      <alignment vertical="center"/>
    </xf>
    <xf numFmtId="0" fontId="49" fillId="50" borderId="0" xfId="0" applyFont="1" applyFill="1" applyBorder="1" applyAlignment="1">
      <alignment vertical="center"/>
    </xf>
    <xf numFmtId="0" fontId="36" fillId="30" borderId="0" xfId="0" applyFont="1" applyFill="1" applyBorder="1" applyAlignment="1">
      <alignment horizontal="left" vertical="center"/>
    </xf>
    <xf numFmtId="0" fontId="11" fillId="30" borderId="0" xfId="0" applyFont="1" applyFill="1" applyBorder="1" applyAlignment="1">
      <alignment horizontal="left" vertical="center"/>
    </xf>
    <xf numFmtId="0" fontId="41" fillId="30" borderId="0" xfId="47" applyFont="1" applyFill="1" applyAlignment="1" applyProtection="1">
      <alignment horizontal="left" vertical="center"/>
      <protection/>
    </xf>
    <xf numFmtId="0" fontId="39" fillId="50" borderId="0" xfId="0" applyFont="1" applyFill="1" applyBorder="1" applyAlignment="1">
      <alignment horizontal="left" vertical="center"/>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4" fillId="49" borderId="2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49" borderId="24" xfId="0" applyFont="1" applyFill="1" applyBorder="1" applyAlignment="1">
      <alignment horizontal="center" vertical="top" wrapText="1"/>
    </xf>
    <xf numFmtId="0" fontId="34" fillId="0" borderId="24" xfId="0" applyFont="1" applyFill="1" applyBorder="1" applyAlignment="1">
      <alignment horizontal="center" vertical="top" wrapText="1"/>
    </xf>
    <xf numFmtId="0" fontId="38" fillId="0" borderId="24" xfId="0" applyFont="1" applyBorder="1" applyAlignment="1">
      <alignment horizontal="center" vertical="center"/>
    </xf>
    <xf numFmtId="0" fontId="38" fillId="0" borderId="30" xfId="0" applyFont="1" applyBorder="1" applyAlignment="1">
      <alignment horizontal="center" vertical="center"/>
    </xf>
    <xf numFmtId="0" fontId="34" fillId="0" borderId="24" xfId="52" applyFont="1" applyFill="1" applyBorder="1" applyAlignment="1">
      <alignment horizontal="center" vertical="center" wrapText="1"/>
      <protection/>
    </xf>
    <xf numFmtId="0" fontId="15" fillId="0" borderId="0" xfId="52" applyNumberFormat="1" applyFont="1" applyAlignment="1">
      <alignment wrapText="1"/>
      <protection/>
    </xf>
    <xf numFmtId="0" fontId="38" fillId="0" borderId="30"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cellXfs>
  <cellStyles count="9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e_2riepilogo2000" xfId="53"/>
    <cellStyle name="Notiz" xfId="54"/>
    <cellStyle name="Percent" xfId="55"/>
    <cellStyle name="SAPBEXaggData" xfId="56"/>
    <cellStyle name="SAPBEXaggDataEmph" xfId="57"/>
    <cellStyle name="SAPBEXaggItem" xfId="58"/>
    <cellStyle name="SAPBEXaggItemX" xfId="59"/>
    <cellStyle name="SAPBEXchaText"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X" xfId="77"/>
    <cellStyle name="SAPBEXHLevel1" xfId="78"/>
    <cellStyle name="SAPBEXHLevel1X" xfId="79"/>
    <cellStyle name="SAPBEXHLevel2" xfId="80"/>
    <cellStyle name="SAPBEXHLevel2X" xfId="81"/>
    <cellStyle name="SAPBEXHLevel3" xfId="82"/>
    <cellStyle name="SAPBEXHLevel3X" xfId="83"/>
    <cellStyle name="SAPBEXresData" xfId="84"/>
    <cellStyle name="SAPBEXresDataEmph" xfId="85"/>
    <cellStyle name="SAPBEXresItem" xfId="86"/>
    <cellStyle name="SAPBEXresItemX" xfId="87"/>
    <cellStyle name="SAPBEXstdData" xfId="88"/>
    <cellStyle name="SAPBEXstdDataEmph" xfId="89"/>
    <cellStyle name="SAPBEXstdItem" xfId="90"/>
    <cellStyle name="SAPBEXstdItemX" xfId="91"/>
    <cellStyle name="SAPBEXtitle" xfId="92"/>
    <cellStyle name="SAPBEXundefined" xfId="93"/>
    <cellStyle name="Schlecht" xfId="94"/>
    <cellStyle name="Überschrift" xfId="95"/>
    <cellStyle name="Überschrift 1" xfId="96"/>
    <cellStyle name="Überschrift 2" xfId="97"/>
    <cellStyle name="Überschrift 3" xfId="98"/>
    <cellStyle name="Überschrift 4" xfId="99"/>
    <cellStyle name="Undefiniert" xfId="100"/>
    <cellStyle name="Valuta (0)_2riepilogo2000" xfId="101"/>
    <cellStyle name="Valuta_2riepilogo2000" xfId="102"/>
    <cellStyle name="Verknüpfte Zelle" xfId="103"/>
    <cellStyle name="Currency" xfId="104"/>
    <cellStyle name="Currency [0]" xfId="105"/>
    <cellStyle name="Warnender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8"/>
  <sheetViews>
    <sheetView showGridLines="0" tabSelected="1" zoomScalePageLayoutView="0" workbookViewId="0" topLeftCell="B1">
      <selection activeCell="D25" sqref="D25:E25"/>
    </sheetView>
  </sheetViews>
  <sheetFormatPr defaultColWidth="9.140625" defaultRowHeight="18" customHeight="1"/>
  <cols>
    <col min="1" max="1" width="3.00390625" style="310" hidden="1" customWidth="1"/>
    <col min="2" max="2" width="2.28125" style="310" customWidth="1"/>
    <col min="3" max="3" width="5.28125" style="310" hidden="1" customWidth="1"/>
    <col min="4" max="4" width="9.140625" style="310" customWidth="1"/>
    <col min="5" max="5" width="12.421875" style="310" customWidth="1"/>
    <col min="6" max="6" width="9.140625" style="310" customWidth="1"/>
    <col min="7" max="7" width="39.7109375" style="310" customWidth="1"/>
    <col min="8" max="16384" width="9.140625" style="310" customWidth="1"/>
  </cols>
  <sheetData>
    <row r="1" spans="1:9" ht="18" customHeight="1">
      <c r="A1" s="519" t="s">
        <v>22</v>
      </c>
      <c r="B1" s="519"/>
      <c r="C1" s="519"/>
      <c r="D1" s="519"/>
      <c r="E1" s="519"/>
      <c r="F1" s="519"/>
      <c r="G1" s="309"/>
      <c r="H1" s="309"/>
      <c r="I1" s="309"/>
    </row>
    <row r="2" spans="1:9" ht="18" customHeight="1">
      <c r="A2" s="520" t="s">
        <v>145</v>
      </c>
      <c r="B2" s="520"/>
      <c r="C2" s="520"/>
      <c r="D2" s="520"/>
      <c r="E2" s="520"/>
      <c r="F2" s="520"/>
      <c r="G2" s="520"/>
      <c r="H2" s="311"/>
      <c r="I2" s="311"/>
    </row>
    <row r="3" spans="1:9" ht="12" customHeight="1">
      <c r="A3" s="311"/>
      <c r="B3" s="311"/>
      <c r="C3" s="311"/>
      <c r="D3" s="311"/>
      <c r="E3" s="311"/>
      <c r="F3" s="311"/>
      <c r="G3" s="311"/>
      <c r="H3" s="311"/>
      <c r="I3" s="311"/>
    </row>
    <row r="4" spans="1:9" ht="18" customHeight="1">
      <c r="A4" s="311"/>
      <c r="B4" s="312" t="s">
        <v>250</v>
      </c>
      <c r="C4" s="312"/>
      <c r="D4" s="312"/>
      <c r="E4" s="312"/>
      <c r="F4" s="311"/>
      <c r="G4" s="311"/>
      <c r="H4" s="311"/>
      <c r="I4" s="311"/>
    </row>
    <row r="5" spans="1:9" s="317" customFormat="1" ht="18" customHeight="1">
      <c r="A5" s="313"/>
      <c r="B5" s="314" t="s">
        <v>144</v>
      </c>
      <c r="C5" s="315"/>
      <c r="D5" s="316"/>
      <c r="E5" s="362"/>
      <c r="F5" s="362"/>
      <c r="G5" s="363"/>
      <c r="H5" s="363"/>
      <c r="I5" s="363"/>
    </row>
    <row r="6" spans="1:9" s="320" customFormat="1" ht="18" customHeight="1">
      <c r="A6" s="318"/>
      <c r="B6" s="319"/>
      <c r="C6" s="319"/>
      <c r="D6" s="521" t="s">
        <v>115</v>
      </c>
      <c r="E6" s="521"/>
      <c r="F6" s="521"/>
      <c r="G6" s="319"/>
      <c r="H6" s="318"/>
      <c r="I6" s="318"/>
    </row>
    <row r="7" spans="1:9" s="320" customFormat="1" ht="18" customHeight="1">
      <c r="A7" s="318"/>
      <c r="B7" s="319"/>
      <c r="C7" s="319"/>
      <c r="D7" s="521" t="s">
        <v>116</v>
      </c>
      <c r="E7" s="521"/>
      <c r="F7" s="521"/>
      <c r="G7" s="319"/>
      <c r="H7" s="318"/>
      <c r="I7" s="318"/>
    </row>
    <row r="8" ht="12" customHeight="1"/>
    <row r="9" spans="1:9" ht="18" customHeight="1">
      <c r="A9" s="311"/>
      <c r="B9" s="522" t="s">
        <v>251</v>
      </c>
      <c r="C9" s="522"/>
      <c r="D9" s="522"/>
      <c r="E9" s="522"/>
      <c r="F9" s="522"/>
      <c r="G9" s="522"/>
      <c r="H9" s="522"/>
      <c r="I9" s="522"/>
    </row>
    <row r="10" spans="1:9" s="317" customFormat="1" ht="18" customHeight="1">
      <c r="A10" s="313"/>
      <c r="B10" s="314" t="s">
        <v>144</v>
      </c>
      <c r="C10" s="315"/>
      <c r="D10" s="362"/>
      <c r="E10" s="362"/>
      <c r="F10" s="362"/>
      <c r="G10" s="363"/>
      <c r="H10" s="363"/>
      <c r="I10" s="363"/>
    </row>
    <row r="11" spans="1:9" s="320" customFormat="1" ht="18" customHeight="1">
      <c r="A11" s="318"/>
      <c r="B11" s="319"/>
      <c r="C11" s="319"/>
      <c r="D11" s="521" t="s">
        <v>22</v>
      </c>
      <c r="E11" s="521"/>
      <c r="F11" s="318"/>
      <c r="G11" s="318"/>
      <c r="H11" s="318"/>
      <c r="I11" s="318"/>
    </row>
    <row r="12" spans="1:9" s="320" customFormat="1" ht="18" customHeight="1">
      <c r="A12" s="318"/>
      <c r="B12" s="319"/>
      <c r="C12" s="319"/>
      <c r="D12" s="521" t="s">
        <v>21</v>
      </c>
      <c r="E12" s="521"/>
      <c r="F12" s="318"/>
      <c r="G12" s="318"/>
      <c r="H12" s="318"/>
      <c r="I12" s="318"/>
    </row>
    <row r="13" spans="1:9" s="320" customFormat="1" ht="18" customHeight="1">
      <c r="A13" s="318"/>
      <c r="B13" s="319"/>
      <c r="C13" s="319"/>
      <c r="D13" s="521" t="s">
        <v>6</v>
      </c>
      <c r="E13" s="521"/>
      <c r="F13" s="318"/>
      <c r="G13" s="318"/>
      <c r="H13" s="318"/>
      <c r="I13" s="318"/>
    </row>
    <row r="14" spans="1:9" s="320" customFormat="1" ht="18" customHeight="1">
      <c r="A14" s="318"/>
      <c r="B14" s="319"/>
      <c r="C14" s="319"/>
      <c r="D14" s="521" t="s">
        <v>59</v>
      </c>
      <c r="E14" s="521"/>
      <c r="F14" s="318"/>
      <c r="G14" s="318"/>
      <c r="H14" s="318"/>
      <c r="I14" s="318"/>
    </row>
    <row r="15" spans="1:9" s="320" customFormat="1" ht="18" customHeight="1">
      <c r="A15" s="318"/>
      <c r="B15" s="319"/>
      <c r="C15" s="319"/>
      <c r="D15" s="521" t="s">
        <v>61</v>
      </c>
      <c r="E15" s="521"/>
      <c r="F15" s="318"/>
      <c r="G15" s="318"/>
      <c r="H15" s="318"/>
      <c r="I15" s="318"/>
    </row>
    <row r="16" spans="1:9" s="320" customFormat="1" ht="18" customHeight="1">
      <c r="A16" s="318"/>
      <c r="B16" s="319"/>
      <c r="C16" s="319"/>
      <c r="D16" s="521" t="s">
        <v>68</v>
      </c>
      <c r="E16" s="521"/>
      <c r="F16" s="318"/>
      <c r="G16" s="318"/>
      <c r="H16" s="318"/>
      <c r="I16" s="318"/>
    </row>
    <row r="17" ht="12" customHeight="1"/>
    <row r="18" spans="2:7" ht="18" customHeight="1">
      <c r="B18" s="522" t="s">
        <v>253</v>
      </c>
      <c r="C18" s="522"/>
      <c r="D18" s="522"/>
      <c r="E18" s="522"/>
      <c r="F18" s="522"/>
      <c r="G18" s="522"/>
    </row>
    <row r="19" spans="1:12" s="317" customFormat="1" ht="18" customHeight="1">
      <c r="A19" s="313"/>
      <c r="B19" s="314" t="s">
        <v>144</v>
      </c>
      <c r="C19" s="315"/>
      <c r="D19" s="362"/>
      <c r="E19" s="362"/>
      <c r="F19" s="362"/>
      <c r="G19" s="363"/>
      <c r="H19" s="363"/>
      <c r="I19" s="363"/>
      <c r="J19" s="364"/>
      <c r="K19" s="364"/>
      <c r="L19" s="364"/>
    </row>
    <row r="20" spans="1:9" s="320" customFormat="1" ht="18" customHeight="1">
      <c r="A20" s="318"/>
      <c r="B20" s="319"/>
      <c r="C20" s="319"/>
      <c r="D20" s="521" t="s">
        <v>117</v>
      </c>
      <c r="E20" s="521"/>
      <c r="F20" s="521"/>
      <c r="G20" s="521"/>
      <c r="H20" s="318"/>
      <c r="I20" s="318"/>
    </row>
    <row r="21" spans="1:9" s="320" customFormat="1" ht="12" customHeight="1">
      <c r="A21" s="318"/>
      <c r="B21" s="319"/>
      <c r="C21" s="319"/>
      <c r="D21" s="365"/>
      <c r="E21" s="365"/>
      <c r="F21" s="365"/>
      <c r="G21" s="365"/>
      <c r="H21" s="318"/>
      <c r="I21" s="318"/>
    </row>
    <row r="22" spans="1:9" ht="18" customHeight="1">
      <c r="A22" s="311"/>
      <c r="B22" s="522" t="s">
        <v>252</v>
      </c>
      <c r="C22" s="522"/>
      <c r="D22" s="522"/>
      <c r="E22" s="522"/>
      <c r="F22" s="522"/>
      <c r="G22" s="522"/>
      <c r="H22" s="311"/>
      <c r="I22" s="311"/>
    </row>
    <row r="23" spans="1:9" s="317" customFormat="1" ht="18" customHeight="1">
      <c r="A23" s="313"/>
      <c r="B23" s="510" t="s">
        <v>118</v>
      </c>
      <c r="C23" s="511"/>
      <c r="D23" s="512"/>
      <c r="E23" s="512"/>
      <c r="F23" s="512"/>
      <c r="G23" s="513"/>
      <c r="H23" s="363"/>
      <c r="I23" s="363"/>
    </row>
    <row r="24" spans="1:9" ht="18" customHeight="1">
      <c r="A24" s="311"/>
      <c r="B24" s="514"/>
      <c r="C24" s="515"/>
      <c r="D24" s="516" t="s">
        <v>21</v>
      </c>
      <c r="E24" s="517"/>
      <c r="F24" s="518"/>
      <c r="G24" s="518"/>
      <c r="H24" s="366"/>
      <c r="I24" s="311"/>
    </row>
    <row r="25" spans="1:9" ht="18" customHeight="1">
      <c r="A25" s="311"/>
      <c r="B25" s="514"/>
      <c r="C25" s="515"/>
      <c r="D25" s="521" t="s">
        <v>249</v>
      </c>
      <c r="E25" s="521"/>
      <c r="F25" s="517"/>
      <c r="G25" s="517"/>
      <c r="H25" s="312"/>
      <c r="I25" s="311"/>
    </row>
    <row r="26" spans="1:9" ht="4.5" customHeight="1">
      <c r="A26" s="311"/>
      <c r="B26" s="514"/>
      <c r="C26" s="514"/>
      <c r="D26" s="514"/>
      <c r="E26" s="514"/>
      <c r="F26" s="514"/>
      <c r="G26" s="514"/>
      <c r="H26" s="311"/>
      <c r="I26" s="311"/>
    </row>
    <row r="27" spans="1:9" ht="18" customHeight="1">
      <c r="A27" s="311"/>
      <c r="B27" s="514"/>
      <c r="C27" s="515"/>
      <c r="D27" s="516" t="s">
        <v>6</v>
      </c>
      <c r="E27" s="518"/>
      <c r="F27" s="518"/>
      <c r="G27" s="518"/>
      <c r="H27" s="366"/>
      <c r="I27" s="311"/>
    </row>
    <row r="28" spans="1:9" ht="18" customHeight="1">
      <c r="A28" s="311"/>
      <c r="B28" s="514"/>
      <c r="C28" s="515"/>
      <c r="D28" s="521" t="s">
        <v>249</v>
      </c>
      <c r="E28" s="521"/>
      <c r="F28" s="518"/>
      <c r="G28" s="518"/>
      <c r="H28" s="366"/>
      <c r="I28" s="311"/>
    </row>
  </sheetData>
  <sheetProtection/>
  <mergeCells count="16">
    <mergeCell ref="D15:E15"/>
    <mergeCell ref="D16:E16"/>
    <mergeCell ref="B18:G18"/>
    <mergeCell ref="D20:G20"/>
    <mergeCell ref="D28:E28"/>
    <mergeCell ref="D25:E25"/>
    <mergeCell ref="A1:F1"/>
    <mergeCell ref="A2:G2"/>
    <mergeCell ref="D6:F6"/>
    <mergeCell ref="B22:G22"/>
    <mergeCell ref="D7:F7"/>
    <mergeCell ref="B9:I9"/>
    <mergeCell ref="D11:E11"/>
    <mergeCell ref="D12:E12"/>
    <mergeCell ref="D13:E13"/>
    <mergeCell ref="D14:E14"/>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3M 2013'!A1" display="3M 2014"/>
    <hyperlink ref="D28:E28" location="'LH 3M 2014'!A1" display="3M 2014"/>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K36"/>
  <sheetViews>
    <sheetView showGridLines="0" zoomScalePageLayoutView="0" workbookViewId="0" topLeftCell="A1">
      <selection activeCell="H14" sqref="H14"/>
    </sheetView>
  </sheetViews>
  <sheetFormatPr defaultColWidth="9.140625" defaultRowHeight="12.75"/>
  <cols>
    <col min="1" max="1" width="1.57421875" style="322" customWidth="1"/>
    <col min="2" max="2" width="32.00390625" style="322" customWidth="1"/>
    <col min="3" max="4" width="8.7109375" style="322" customWidth="1"/>
    <col min="5" max="5" width="8.7109375" style="355" customWidth="1"/>
    <col min="6" max="6" width="8.7109375" style="322" customWidth="1"/>
    <col min="7" max="8" width="8.7109375" style="357" customWidth="1"/>
    <col min="9" max="9" width="8.7109375" style="322" customWidth="1"/>
    <col min="10" max="10" width="2.28125" style="322" customWidth="1"/>
    <col min="11" max="16384" width="9.140625" style="322" customWidth="1"/>
  </cols>
  <sheetData>
    <row r="1" spans="1:8" ht="19.5" customHeight="1">
      <c r="A1" s="176" t="s">
        <v>139</v>
      </c>
      <c r="B1" s="176"/>
      <c r="C1" s="321"/>
      <c r="D1" s="321"/>
      <c r="E1" s="354"/>
      <c r="F1" s="321"/>
      <c r="G1" s="356"/>
      <c r="H1" s="356"/>
    </row>
    <row r="2" spans="1:8" s="323" customFormat="1" ht="19.5" customHeight="1">
      <c r="A2" s="177" t="s">
        <v>140</v>
      </c>
      <c r="B2" s="177"/>
      <c r="E2" s="357"/>
      <c r="G2" s="357"/>
      <c r="H2" s="357"/>
    </row>
    <row r="3" spans="1:10" ht="12.75">
      <c r="A3" s="323"/>
      <c r="B3" s="323"/>
      <c r="C3" s="323"/>
      <c r="D3" s="323"/>
      <c r="F3" s="323"/>
      <c r="I3" s="323"/>
      <c r="J3" s="323"/>
    </row>
    <row r="4" spans="1:10" ht="12.75">
      <c r="A4" s="323"/>
      <c r="B4" s="323"/>
      <c r="C4" s="323"/>
      <c r="D4" s="323"/>
      <c r="F4" s="323"/>
      <c r="I4" s="323"/>
      <c r="J4" s="323"/>
    </row>
    <row r="5" spans="1:11" ht="15">
      <c r="A5" s="324"/>
      <c r="B5" s="324"/>
      <c r="C5" s="372" t="s">
        <v>127</v>
      </c>
      <c r="D5" s="325" t="s">
        <v>129</v>
      </c>
      <c r="E5" s="325" t="s">
        <v>130</v>
      </c>
      <c r="F5" s="325" t="s">
        <v>132</v>
      </c>
      <c r="G5" s="325">
        <v>2013</v>
      </c>
      <c r="H5" s="372" t="s">
        <v>134</v>
      </c>
      <c r="I5" s="326" t="s">
        <v>135</v>
      </c>
      <c r="J5" s="327"/>
      <c r="K5" s="323"/>
    </row>
    <row r="6" spans="1:11" ht="5.25" customHeight="1" thickBot="1">
      <c r="A6" s="328"/>
      <c r="B6" s="328"/>
      <c r="C6" s="373"/>
      <c r="D6" s="328"/>
      <c r="E6" s="329"/>
      <c r="F6" s="328"/>
      <c r="G6" s="328"/>
      <c r="H6" s="373"/>
      <c r="I6" s="330"/>
      <c r="J6" s="331"/>
      <c r="K6" s="323"/>
    </row>
    <row r="7" spans="1:11" ht="5.25" customHeight="1">
      <c r="A7" s="332"/>
      <c r="B7" s="378"/>
      <c r="C7" s="374"/>
      <c r="D7" s="332"/>
      <c r="E7" s="333"/>
      <c r="F7" s="332"/>
      <c r="G7" s="332"/>
      <c r="H7" s="374"/>
      <c r="I7" s="324"/>
      <c r="J7" s="334"/>
      <c r="K7" s="323"/>
    </row>
    <row r="8" spans="1:11" ht="12.75">
      <c r="A8" s="335" t="s">
        <v>122</v>
      </c>
      <c r="B8" s="379"/>
      <c r="C8" s="372"/>
      <c r="D8" s="325"/>
      <c r="E8" s="325"/>
      <c r="F8" s="325"/>
      <c r="G8" s="325"/>
      <c r="H8" s="372"/>
      <c r="I8" s="326"/>
      <c r="J8" s="336"/>
      <c r="K8" s="323"/>
    </row>
    <row r="9" spans="1:11" ht="12.75" customHeight="1">
      <c r="A9" s="332"/>
      <c r="B9" s="379" t="s">
        <v>124</v>
      </c>
      <c r="C9" s="375">
        <f>'OP - Group'!B7</f>
        <v>32048</v>
      </c>
      <c r="D9" s="337">
        <f>'OP - Group'!C7</f>
        <v>26776</v>
      </c>
      <c r="E9" s="337">
        <f>'OP - Group'!D7</f>
        <v>25144</v>
      </c>
      <c r="F9" s="337">
        <f>'OP - Group'!E7</f>
        <v>26805</v>
      </c>
      <c r="G9" s="411">
        <f>'OP - Group'!F7</f>
        <v>110773</v>
      </c>
      <c r="H9" s="375">
        <f>'OP - Group'!G7</f>
        <v>33964</v>
      </c>
      <c r="I9" s="340">
        <f>'OP - Group'!H7</f>
        <v>0.059785322016974535</v>
      </c>
      <c r="J9" s="339"/>
      <c r="K9" s="323"/>
    </row>
    <row r="10" spans="1:11" ht="12.75" customHeight="1">
      <c r="A10" s="332"/>
      <c r="B10" s="379" t="s">
        <v>29</v>
      </c>
      <c r="C10" s="375">
        <f>'OP - Group'!B27</f>
        <v>2797</v>
      </c>
      <c r="D10" s="337">
        <f>'OP - Group'!C27</f>
        <v>2367</v>
      </c>
      <c r="E10" s="337">
        <f>'OP - Group'!D27</f>
        <v>2519</v>
      </c>
      <c r="F10" s="337">
        <f>'OP - Group'!E27</f>
        <v>2383</v>
      </c>
      <c r="G10" s="411">
        <f>'OP - Group'!F27</f>
        <v>10066</v>
      </c>
      <c r="H10" s="375">
        <f>'OP - Group'!G27</f>
        <v>2723</v>
      </c>
      <c r="I10" s="340">
        <f>'OP - Group'!H27</f>
        <v>-0.026456918126564175</v>
      </c>
      <c r="J10" s="339"/>
      <c r="K10" s="323"/>
    </row>
    <row r="11" spans="1:11" ht="12.75" customHeight="1">
      <c r="A11" s="332"/>
      <c r="B11" s="379" t="s">
        <v>62</v>
      </c>
      <c r="C11" s="375">
        <f>'OP - Group'!B41</f>
        <v>1801</v>
      </c>
      <c r="D11" s="337">
        <f>'OP - Group'!C41</f>
        <v>1675</v>
      </c>
      <c r="E11" s="337">
        <f>'OP - Group'!D41</f>
        <v>1531</v>
      </c>
      <c r="F11" s="337">
        <f>'OP - Group'!E41</f>
        <v>1337</v>
      </c>
      <c r="G11" s="411">
        <f>'OP - Group'!F41</f>
        <v>6344</v>
      </c>
      <c r="H11" s="375">
        <f>'OP - Group'!G41</f>
        <v>1740</v>
      </c>
      <c r="I11" s="340">
        <f>'OP - Group'!H41</f>
        <v>-0.03387007218212104</v>
      </c>
      <c r="J11" s="339"/>
      <c r="K11" s="323"/>
    </row>
    <row r="12" spans="1:11" ht="5.25" customHeight="1">
      <c r="A12" s="332"/>
      <c r="B12" s="380"/>
      <c r="C12" s="374"/>
      <c r="D12" s="332"/>
      <c r="E12" s="324"/>
      <c r="F12" s="332"/>
      <c r="G12" s="332"/>
      <c r="H12" s="374"/>
      <c r="I12" s="325"/>
      <c r="J12" s="339"/>
      <c r="K12" s="323"/>
    </row>
    <row r="13" spans="1:11" ht="12.75" customHeight="1">
      <c r="A13" s="332"/>
      <c r="B13" s="381" t="s">
        <v>64</v>
      </c>
      <c r="C13" s="375"/>
      <c r="D13" s="337"/>
      <c r="E13" s="337"/>
      <c r="F13" s="337"/>
      <c r="G13" s="411"/>
      <c r="H13" s="375"/>
      <c r="I13" s="340"/>
      <c r="J13" s="339"/>
      <c r="K13" s="323"/>
    </row>
    <row r="14" spans="1:11" ht="12.75" customHeight="1">
      <c r="A14" s="332"/>
      <c r="B14" s="379" t="s">
        <v>71</v>
      </c>
      <c r="C14" s="375">
        <f>'OP - Group'!B43</f>
        <v>94</v>
      </c>
      <c r="D14" s="337">
        <f>'OP - Group'!C43</f>
        <v>87</v>
      </c>
      <c r="E14" s="337">
        <f>'OP - Group'!D43</f>
        <v>86</v>
      </c>
      <c r="F14" s="337">
        <f>'OP - Group'!E43</f>
        <v>81</v>
      </c>
      <c r="G14" s="411">
        <f>'OP - Group'!F43</f>
        <v>348</v>
      </c>
      <c r="H14" s="375">
        <f>'OP - Group'!G43</f>
        <v>100</v>
      </c>
      <c r="I14" s="340">
        <f>'OP - Group'!H43</f>
        <v>0.06382978723404255</v>
      </c>
      <c r="J14" s="339"/>
      <c r="K14" s="323"/>
    </row>
    <row r="15" spans="1:11" ht="12.75" customHeight="1">
      <c r="A15" s="332"/>
      <c r="B15" s="379" t="s">
        <v>70</v>
      </c>
      <c r="C15" s="375">
        <f>'OP - Group'!B44</f>
        <v>1707</v>
      </c>
      <c r="D15" s="337">
        <f>'OP - Group'!C44</f>
        <v>1588</v>
      </c>
      <c r="E15" s="337">
        <f>'OP - Group'!D44</f>
        <v>1445</v>
      </c>
      <c r="F15" s="337">
        <f>'OP - Group'!E44</f>
        <v>1256</v>
      </c>
      <c r="G15" s="411">
        <f>'OP - Group'!F44</f>
        <v>5996</v>
      </c>
      <c r="H15" s="375">
        <f>'OP - Group'!G44</f>
        <v>1640</v>
      </c>
      <c r="I15" s="340">
        <f>'OP - Group'!H44</f>
        <v>-0.03925014645577036</v>
      </c>
      <c r="J15" s="339"/>
      <c r="K15" s="323"/>
    </row>
    <row r="16" spans="1:11" ht="5.25" customHeight="1" thickBot="1">
      <c r="A16" s="328"/>
      <c r="B16" s="382"/>
      <c r="C16" s="373"/>
      <c r="D16" s="328"/>
      <c r="E16" s="330"/>
      <c r="F16" s="328"/>
      <c r="G16" s="328"/>
      <c r="H16" s="373"/>
      <c r="I16" s="329"/>
      <c r="J16" s="341"/>
      <c r="K16" s="323"/>
    </row>
    <row r="17" spans="1:11" ht="5.25" customHeight="1">
      <c r="A17" s="332"/>
      <c r="B17" s="380"/>
      <c r="C17" s="374"/>
      <c r="D17" s="332"/>
      <c r="E17" s="324"/>
      <c r="F17" s="332"/>
      <c r="G17" s="332"/>
      <c r="H17" s="374"/>
      <c r="I17" s="333"/>
      <c r="J17" s="339"/>
      <c r="K17" s="323"/>
    </row>
    <row r="18" spans="1:11" ht="12.75">
      <c r="A18" s="335" t="s">
        <v>21</v>
      </c>
      <c r="B18" s="379"/>
      <c r="C18" s="372"/>
      <c r="D18" s="325"/>
      <c r="E18" s="377"/>
      <c r="F18" s="325"/>
      <c r="G18" s="325"/>
      <c r="H18" s="372"/>
      <c r="I18" s="326"/>
      <c r="J18" s="336"/>
      <c r="K18" s="323"/>
    </row>
    <row r="19" spans="1:11" ht="12.75">
      <c r="A19" s="324"/>
      <c r="B19" s="379" t="s">
        <v>120</v>
      </c>
      <c r="C19" s="376">
        <f>'OP - P-C'!B40</f>
        <v>0.661</v>
      </c>
      <c r="D19" s="342">
        <f>'OP - P-C'!C40</f>
        <v>0.673</v>
      </c>
      <c r="E19" s="342">
        <f>'OP - P-C'!D40</f>
        <v>0.672</v>
      </c>
      <c r="F19" s="342">
        <f>'OP - P-C'!E40</f>
        <v>0.631</v>
      </c>
      <c r="G19" s="358">
        <f>'OP - P-C'!F40</f>
        <v>0.659</v>
      </c>
      <c r="H19" s="376">
        <f>'OP - P-C'!G40</f>
        <v>0.646</v>
      </c>
      <c r="I19" s="340">
        <f>'OP - P-C'!H40</f>
        <v>-0.015000000000000013</v>
      </c>
      <c r="J19" s="343" t="str">
        <f>'OP - P-C'!I40</f>
        <v>-p</v>
      </c>
      <c r="K19" s="344"/>
    </row>
    <row r="20" spans="1:11" ht="12.75">
      <c r="A20" s="324"/>
      <c r="B20" s="379" t="s">
        <v>121</v>
      </c>
      <c r="C20" s="376">
        <f>'OP - P-C'!B41</f>
        <v>0.282</v>
      </c>
      <c r="D20" s="342">
        <f>'OP - P-C'!C41</f>
        <v>0.287</v>
      </c>
      <c r="E20" s="342">
        <f>'OP - P-C'!D41</f>
        <v>0.276</v>
      </c>
      <c r="F20" s="342">
        <f>'OP - P-C'!E41</f>
        <v>0.291</v>
      </c>
      <c r="G20" s="358">
        <f>'OP - P-C'!F41</f>
        <v>0.284</v>
      </c>
      <c r="H20" s="376">
        <f>'OP - P-C'!G41</f>
        <v>0.28</v>
      </c>
      <c r="I20" s="340">
        <f>'OP - P-C'!H41</f>
        <v>-0.0019999999999999463</v>
      </c>
      <c r="J20" s="343" t="str">
        <f>'OP - P-C'!I41</f>
        <v>-p</v>
      </c>
      <c r="K20" s="344"/>
    </row>
    <row r="21" spans="1:11" ht="12.75">
      <c r="A21" s="324"/>
      <c r="B21" s="379" t="s">
        <v>119</v>
      </c>
      <c r="C21" s="376">
        <f>'OP - P-C'!B42</f>
        <v>0.943</v>
      </c>
      <c r="D21" s="342">
        <f>'OP - P-C'!C42</f>
        <v>0.96</v>
      </c>
      <c r="E21" s="342">
        <f>'OP - P-C'!D42</f>
        <v>0.948</v>
      </c>
      <c r="F21" s="342">
        <f>'OP - P-C'!E42</f>
        <v>0.922</v>
      </c>
      <c r="G21" s="358">
        <f>'OP - P-C'!F42</f>
        <v>0.943</v>
      </c>
      <c r="H21" s="376">
        <f>'OP - P-C'!G42</f>
        <v>0.926</v>
      </c>
      <c r="I21" s="340">
        <f>'OP - P-C'!H42</f>
        <v>-0.016999999999999904</v>
      </c>
      <c r="J21" s="343" t="str">
        <f>'OP - P-C'!I42</f>
        <v>-p</v>
      </c>
      <c r="K21" s="344"/>
    </row>
    <row r="22" spans="1:11" ht="5.25" customHeight="1" thickBot="1">
      <c r="A22" s="328"/>
      <c r="B22" s="382"/>
      <c r="C22" s="373"/>
      <c r="D22" s="328"/>
      <c r="E22" s="330"/>
      <c r="F22" s="328"/>
      <c r="G22" s="328"/>
      <c r="H22" s="373"/>
      <c r="I22" s="329"/>
      <c r="J22" s="341"/>
      <c r="K22" s="323"/>
    </row>
    <row r="23" spans="1:11" ht="5.25" customHeight="1">
      <c r="A23" s="332"/>
      <c r="B23" s="380"/>
      <c r="C23" s="374"/>
      <c r="D23" s="332"/>
      <c r="E23" s="324"/>
      <c r="F23" s="332"/>
      <c r="G23" s="332"/>
      <c r="H23" s="374"/>
      <c r="I23" s="333"/>
      <c r="J23" s="339"/>
      <c r="K23" s="323"/>
    </row>
    <row r="24" spans="1:11" ht="12.75">
      <c r="A24" s="335" t="s">
        <v>6</v>
      </c>
      <c r="B24" s="379"/>
      <c r="C24" s="374"/>
      <c r="D24" s="324"/>
      <c r="E24" s="324"/>
      <c r="F24" s="324"/>
      <c r="G24" s="333"/>
      <c r="H24" s="374"/>
      <c r="I24" s="332"/>
      <c r="J24" s="345"/>
      <c r="K24" s="323"/>
    </row>
    <row r="25" spans="1:11" ht="13.5">
      <c r="A25" s="324"/>
      <c r="B25" s="379" t="s">
        <v>125</v>
      </c>
      <c r="C25" s="375">
        <f>'OP - L-H'!B43</f>
        <v>74</v>
      </c>
      <c r="D25" s="337">
        <f>'OP - L-H'!C43</f>
        <v>58</v>
      </c>
      <c r="E25" s="337">
        <f>'OP - L-H'!D43</f>
        <v>66</v>
      </c>
      <c r="F25" s="337">
        <f>'OP - L-H'!E43</f>
        <v>35</v>
      </c>
      <c r="G25" s="411">
        <f>'OP - L-H'!F43</f>
        <v>58</v>
      </c>
      <c r="H25" s="386">
        <f>'OP - L-H'!G43</f>
        <v>73</v>
      </c>
      <c r="I25" s="388">
        <f>'OP - L-H'!H43</f>
        <v>-1</v>
      </c>
      <c r="J25" s="346"/>
      <c r="K25" s="323"/>
    </row>
    <row r="26" spans="1:11" ht="5.25" customHeight="1" thickBot="1">
      <c r="A26" s="328"/>
      <c r="B26" s="382"/>
      <c r="C26" s="373"/>
      <c r="D26" s="328"/>
      <c r="E26" s="330"/>
      <c r="F26" s="328"/>
      <c r="G26" s="328"/>
      <c r="H26" s="373"/>
      <c r="I26" s="329"/>
      <c r="J26" s="341"/>
      <c r="K26" s="323"/>
    </row>
    <row r="27" spans="1:11" ht="5.25" customHeight="1">
      <c r="A27" s="332"/>
      <c r="B27" s="380"/>
      <c r="C27" s="374"/>
      <c r="D27" s="332"/>
      <c r="E27" s="324"/>
      <c r="F27" s="332"/>
      <c r="G27" s="332"/>
      <c r="H27" s="374"/>
      <c r="I27" s="333"/>
      <c r="J27" s="339"/>
      <c r="K27" s="323"/>
    </row>
    <row r="28" spans="1:11" ht="12.75">
      <c r="A28" s="335" t="s">
        <v>59</v>
      </c>
      <c r="B28" s="379"/>
      <c r="C28" s="374"/>
      <c r="D28" s="324"/>
      <c r="E28" s="324"/>
      <c r="F28" s="324"/>
      <c r="G28" s="333"/>
      <c r="H28" s="374"/>
      <c r="I28" s="332"/>
      <c r="J28" s="345"/>
      <c r="K28" s="323"/>
    </row>
    <row r="29" spans="1:11" ht="12.75">
      <c r="A29" s="324"/>
      <c r="B29" s="379" t="s">
        <v>123</v>
      </c>
      <c r="C29" s="376">
        <f>'OP - AM'!B28</f>
        <v>0.529</v>
      </c>
      <c r="D29" s="342">
        <f>'OP - AM'!C28</f>
        <v>0.557</v>
      </c>
      <c r="E29" s="342">
        <f>'OP - AM'!D28</f>
        <v>0.557</v>
      </c>
      <c r="F29" s="342">
        <f>'OP - AM'!E28</f>
        <v>0.594</v>
      </c>
      <c r="G29" s="358">
        <f>'OP - AM'!F28</f>
        <v>0.559</v>
      </c>
      <c r="H29" s="376">
        <f>'OP - AM'!G28</f>
        <v>0.574</v>
      </c>
      <c r="I29" s="340">
        <f>'OP - AM'!H28</f>
        <v>0.04499999999999993</v>
      </c>
      <c r="J29" s="343" t="str">
        <f>'OP - AM'!I28</f>
        <v>-p</v>
      </c>
      <c r="K29" s="323"/>
    </row>
    <row r="30" spans="1:11" ht="5.25" customHeight="1" thickBot="1">
      <c r="A30" s="328"/>
      <c r="B30" s="382"/>
      <c r="C30" s="373"/>
      <c r="D30" s="328"/>
      <c r="E30" s="330"/>
      <c r="F30" s="328"/>
      <c r="G30" s="328"/>
      <c r="H30" s="373"/>
      <c r="I30" s="330"/>
      <c r="J30" s="347"/>
      <c r="K30" s="323"/>
    </row>
    <row r="31" spans="1:11" ht="12.75">
      <c r="A31" s="324"/>
      <c r="B31" s="324"/>
      <c r="C31" s="342"/>
      <c r="D31" s="342"/>
      <c r="E31" s="338"/>
      <c r="F31" s="342"/>
      <c r="G31" s="358"/>
      <c r="H31" s="358"/>
      <c r="I31" s="348"/>
      <c r="J31" s="349"/>
      <c r="K31" s="323"/>
    </row>
    <row r="32" spans="1:10" s="351" customFormat="1" ht="23.25" customHeight="1">
      <c r="A32" s="350"/>
      <c r="B32" s="523" t="s">
        <v>126</v>
      </c>
      <c r="C32" s="523"/>
      <c r="D32" s="523"/>
      <c r="E32" s="523"/>
      <c r="F32" s="523"/>
      <c r="G32" s="523"/>
      <c r="H32" s="523"/>
      <c r="I32" s="523"/>
      <c r="J32" s="361"/>
    </row>
    <row r="33" spans="1:10" s="351" customFormat="1" ht="5.25" customHeight="1">
      <c r="A33" s="352"/>
      <c r="B33" s="352"/>
      <c r="C33" s="352"/>
      <c r="D33" s="352"/>
      <c r="E33" s="352"/>
      <c r="F33" s="352"/>
      <c r="G33" s="352"/>
      <c r="H33" s="352"/>
      <c r="I33" s="350"/>
      <c r="J33" s="350"/>
    </row>
    <row r="34" spans="1:10" s="351" customFormat="1" ht="12.75" customHeight="1">
      <c r="A34" s="350"/>
      <c r="B34" s="371" t="s">
        <v>131</v>
      </c>
      <c r="C34" s="350"/>
      <c r="D34" s="350"/>
      <c r="E34" s="352"/>
      <c r="F34" s="350"/>
      <c r="G34" s="359"/>
      <c r="H34" s="359"/>
      <c r="I34" s="350"/>
      <c r="J34" s="350"/>
    </row>
    <row r="35" spans="1:10" s="351" customFormat="1" ht="5.25" customHeight="1">
      <c r="A35" s="352"/>
      <c r="B35" s="352"/>
      <c r="C35" s="352"/>
      <c r="D35" s="352"/>
      <c r="E35" s="352"/>
      <c r="F35" s="352"/>
      <c r="G35" s="352"/>
      <c r="H35" s="352"/>
      <c r="I35" s="350"/>
      <c r="J35" s="350"/>
    </row>
    <row r="36" spans="1:10" s="351" customFormat="1" ht="24" customHeight="1">
      <c r="A36" s="350"/>
      <c r="B36" s="524" t="s">
        <v>80</v>
      </c>
      <c r="C36" s="524"/>
      <c r="D36" s="524"/>
      <c r="E36" s="524"/>
      <c r="F36" s="524"/>
      <c r="G36" s="524"/>
      <c r="H36" s="524"/>
      <c r="I36" s="524"/>
      <c r="J36" s="350"/>
    </row>
  </sheetData>
  <sheetProtection/>
  <mergeCells count="2">
    <mergeCell ref="B32:I32"/>
    <mergeCell ref="B36:I36"/>
  </mergeCells>
  <printOptions/>
  <pageMargins left="0.3937007874015748" right="0.3937007874015748" top="0.6692913385826772" bottom="0.984251968503937" header="0.2362204724409449" footer="0.1968503937007874"/>
  <pageSetup horizontalDpi="600" verticalDpi="600" orientation="landscape" paperSize="9" scale="95"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B2:AC78"/>
  <sheetViews>
    <sheetView showGridLines="0" zoomScale="90" zoomScaleNormal="90" zoomScaleSheetLayoutView="80" zoomScalePageLayoutView="0" workbookViewId="0" topLeftCell="A1">
      <selection activeCell="A1" sqref="A1"/>
    </sheetView>
  </sheetViews>
  <sheetFormatPr defaultColWidth="9.140625" defaultRowHeight="12.75"/>
  <cols>
    <col min="1" max="1" width="1.8515625" style="0" customWidth="1"/>
    <col min="2" max="2" width="50.28125" style="0" customWidth="1"/>
    <col min="3" max="16" width="14.28125" style="0" customWidth="1"/>
    <col min="17" max="17" width="4.57421875" style="0" customWidth="1"/>
    <col min="18" max="18" width="5.28125" style="0" customWidth="1"/>
    <col min="19" max="19" width="11.421875" style="0" customWidth="1"/>
    <col min="20" max="20" width="2.7109375" style="0" customWidth="1"/>
    <col min="21" max="21" width="11.421875" style="0" customWidth="1"/>
    <col min="22" max="22" width="2.7109375" style="0" customWidth="1"/>
    <col min="23" max="23" width="11.421875" style="0" customWidth="1"/>
    <col min="24" max="24" width="2.7109375" style="0" customWidth="1"/>
    <col min="25" max="25" width="11.421875" style="0" customWidth="1"/>
    <col min="26" max="26" width="2.7109375" style="0" customWidth="1"/>
    <col min="27" max="27" width="11.421875" style="0" customWidth="1"/>
    <col min="28" max="28" width="2.7109375" style="0" customWidth="1"/>
  </cols>
  <sheetData>
    <row r="1" ht="6" customHeight="1"/>
    <row r="2" s="412" customFormat="1" ht="17.25" customHeight="1">
      <c r="B2" s="176" t="s">
        <v>150</v>
      </c>
    </row>
    <row r="3" ht="15.75" customHeight="1" thickBot="1">
      <c r="B3" s="413" t="s">
        <v>151</v>
      </c>
    </row>
    <row r="4" spans="2:16" ht="26.25" customHeight="1" thickBot="1">
      <c r="B4" s="413"/>
      <c r="C4" s="525" t="s">
        <v>79</v>
      </c>
      <c r="D4" s="525"/>
      <c r="E4" s="526" t="s">
        <v>79</v>
      </c>
      <c r="F4" s="526"/>
      <c r="G4" s="525" t="s">
        <v>3</v>
      </c>
      <c r="H4" s="525"/>
      <c r="I4" s="525" t="s">
        <v>65</v>
      </c>
      <c r="J4" s="525"/>
      <c r="K4" s="525" t="s">
        <v>119</v>
      </c>
      <c r="L4" s="525"/>
      <c r="M4" s="525" t="s">
        <v>120</v>
      </c>
      <c r="N4" s="525"/>
      <c r="O4" s="525" t="s">
        <v>121</v>
      </c>
      <c r="P4" s="525"/>
    </row>
    <row r="5" spans="2:16" ht="18.75" customHeight="1" thickBot="1">
      <c r="B5" s="414"/>
      <c r="C5" s="527" t="s">
        <v>152</v>
      </c>
      <c r="D5" s="527"/>
      <c r="E5" s="528" t="s">
        <v>153</v>
      </c>
      <c r="F5" s="528"/>
      <c r="G5" s="415"/>
      <c r="H5" s="415"/>
      <c r="I5" s="415"/>
      <c r="J5" s="416"/>
      <c r="K5" s="415"/>
      <c r="L5" s="415"/>
      <c r="M5" s="415"/>
      <c r="N5" s="416"/>
      <c r="O5" s="415"/>
      <c r="P5" s="416"/>
    </row>
    <row r="6" spans="2:16" ht="19.5" customHeight="1" thickBot="1">
      <c r="B6" s="414"/>
      <c r="C6" s="529" t="s">
        <v>154</v>
      </c>
      <c r="D6" s="529"/>
      <c r="E6" s="529" t="s">
        <v>154</v>
      </c>
      <c r="F6" s="529"/>
      <c r="G6" s="530" t="s">
        <v>154</v>
      </c>
      <c r="H6" s="530"/>
      <c r="I6" s="530" t="s">
        <v>154</v>
      </c>
      <c r="J6" s="530"/>
      <c r="K6" s="530" t="s">
        <v>155</v>
      </c>
      <c r="L6" s="530"/>
      <c r="M6" s="530" t="s">
        <v>155</v>
      </c>
      <c r="N6" s="530"/>
      <c r="O6" s="530" t="s">
        <v>155</v>
      </c>
      <c r="P6" s="530"/>
    </row>
    <row r="7" spans="2:16" ht="16.5" thickBot="1">
      <c r="B7" s="417"/>
      <c r="C7" s="418">
        <v>2014</v>
      </c>
      <c r="D7" s="419">
        <v>2013</v>
      </c>
      <c r="E7" s="418">
        <v>2014</v>
      </c>
      <c r="F7" s="419">
        <v>2013</v>
      </c>
      <c r="G7" s="418">
        <v>2014</v>
      </c>
      <c r="H7" s="419">
        <v>2013</v>
      </c>
      <c r="I7" s="418">
        <v>2014</v>
      </c>
      <c r="J7" s="419">
        <v>2013</v>
      </c>
      <c r="K7" s="418">
        <v>2014</v>
      </c>
      <c r="L7" s="419">
        <v>2013</v>
      </c>
      <c r="M7" s="418">
        <v>2014</v>
      </c>
      <c r="N7" s="419">
        <v>2013</v>
      </c>
      <c r="O7" s="418">
        <v>2014</v>
      </c>
      <c r="P7" s="419">
        <v>2013</v>
      </c>
    </row>
    <row r="8" spans="2:16" ht="18.75" customHeight="1">
      <c r="B8" s="420" t="s">
        <v>156</v>
      </c>
      <c r="C8" s="421">
        <v>4090</v>
      </c>
      <c r="D8" s="422">
        <v>4000</v>
      </c>
      <c r="E8" s="421">
        <v>4090</v>
      </c>
      <c r="F8" s="422">
        <v>4005</v>
      </c>
      <c r="G8" s="421">
        <v>1871</v>
      </c>
      <c r="H8" s="422">
        <v>1851</v>
      </c>
      <c r="I8" s="421">
        <v>330</v>
      </c>
      <c r="J8" s="422">
        <v>319</v>
      </c>
      <c r="K8" s="423">
        <v>90.6</v>
      </c>
      <c r="L8" s="424">
        <v>91.4</v>
      </c>
      <c r="M8" s="423">
        <v>64.6</v>
      </c>
      <c r="N8" s="424">
        <v>68.30000000000001</v>
      </c>
      <c r="O8" s="423">
        <v>26</v>
      </c>
      <c r="P8" s="424">
        <v>23.1</v>
      </c>
    </row>
    <row r="9" spans="2:16" ht="18.75" customHeight="1">
      <c r="B9" s="420" t="s">
        <v>157</v>
      </c>
      <c r="C9" s="421">
        <v>944</v>
      </c>
      <c r="D9" s="422">
        <v>952</v>
      </c>
      <c r="E9" s="421">
        <v>940</v>
      </c>
      <c r="F9" s="422">
        <v>952</v>
      </c>
      <c r="G9" s="421">
        <v>368</v>
      </c>
      <c r="H9" s="422">
        <v>369</v>
      </c>
      <c r="I9" s="421">
        <v>61</v>
      </c>
      <c r="J9" s="422">
        <v>59</v>
      </c>
      <c r="K9" s="423">
        <v>89.1</v>
      </c>
      <c r="L9" s="424">
        <v>89.7</v>
      </c>
      <c r="M9" s="423">
        <v>66.89999999999999</v>
      </c>
      <c r="N9" s="424">
        <v>68.6</v>
      </c>
      <c r="O9" s="423">
        <v>22.2</v>
      </c>
      <c r="P9" s="424">
        <v>21.1</v>
      </c>
    </row>
    <row r="10" spans="2:16" ht="18.75" customHeight="1">
      <c r="B10" s="420" t="s">
        <v>158</v>
      </c>
      <c r="C10" s="421">
        <v>350</v>
      </c>
      <c r="D10" s="422">
        <v>350</v>
      </c>
      <c r="E10" s="421">
        <v>350</v>
      </c>
      <c r="F10" s="422">
        <v>350</v>
      </c>
      <c r="G10" s="421">
        <v>209</v>
      </c>
      <c r="H10" s="422">
        <v>199</v>
      </c>
      <c r="I10" s="421">
        <v>16</v>
      </c>
      <c r="J10" s="422">
        <v>18</v>
      </c>
      <c r="K10" s="423">
        <v>96.1</v>
      </c>
      <c r="L10" s="424">
        <v>96.4</v>
      </c>
      <c r="M10" s="423">
        <v>68.69999999999999</v>
      </c>
      <c r="N10" s="424">
        <v>68.80000000000001</v>
      </c>
      <c r="O10" s="423">
        <v>27.4</v>
      </c>
      <c r="P10" s="424">
        <v>27.6</v>
      </c>
    </row>
    <row r="11" spans="2:16" ht="18.75" customHeight="1">
      <c r="B11" s="425" t="s">
        <v>159</v>
      </c>
      <c r="C11" s="426">
        <v>5384</v>
      </c>
      <c r="D11" s="427">
        <v>5310</v>
      </c>
      <c r="E11" s="426">
        <v>5380</v>
      </c>
      <c r="F11" s="427">
        <v>5307</v>
      </c>
      <c r="G11" s="426">
        <v>2448</v>
      </c>
      <c r="H11" s="427">
        <v>2423</v>
      </c>
      <c r="I11" s="426">
        <v>407</v>
      </c>
      <c r="J11" s="427">
        <v>398</v>
      </c>
      <c r="K11" s="428">
        <v>90.8</v>
      </c>
      <c r="L11" s="429">
        <v>91.5</v>
      </c>
      <c r="M11" s="428">
        <v>65.3</v>
      </c>
      <c r="N11" s="429">
        <v>68.4</v>
      </c>
      <c r="O11" s="428">
        <v>25.5</v>
      </c>
      <c r="P11" s="429">
        <v>23.1</v>
      </c>
    </row>
    <row r="12" spans="2:16" ht="3.75" customHeight="1">
      <c r="B12" s="430"/>
      <c r="C12" s="431"/>
      <c r="D12" s="432"/>
      <c r="E12" s="431"/>
      <c r="F12" s="432"/>
      <c r="G12" s="431"/>
      <c r="H12" s="432"/>
      <c r="I12" s="431"/>
      <c r="J12" s="432"/>
      <c r="K12" s="433"/>
      <c r="L12" s="434"/>
      <c r="M12" s="433"/>
      <c r="N12" s="434"/>
      <c r="O12" s="433"/>
      <c r="P12" s="434"/>
    </row>
    <row r="13" spans="2:16" ht="18.75" customHeight="1">
      <c r="B13" s="420" t="s">
        <v>160</v>
      </c>
      <c r="C13" s="421">
        <v>961</v>
      </c>
      <c r="D13" s="422">
        <v>978</v>
      </c>
      <c r="E13" s="421">
        <v>961</v>
      </c>
      <c r="F13" s="422">
        <v>978</v>
      </c>
      <c r="G13" s="421">
        <v>958</v>
      </c>
      <c r="H13" s="422">
        <v>966</v>
      </c>
      <c r="I13" s="421">
        <v>213</v>
      </c>
      <c r="J13" s="422">
        <v>206</v>
      </c>
      <c r="K13" s="423">
        <v>83.7</v>
      </c>
      <c r="L13" s="424">
        <v>85.6</v>
      </c>
      <c r="M13" s="423">
        <v>57.5</v>
      </c>
      <c r="N13" s="424">
        <v>61.39999999999999</v>
      </c>
      <c r="O13" s="423">
        <v>26.2</v>
      </c>
      <c r="P13" s="424">
        <v>24.2</v>
      </c>
    </row>
    <row r="14" spans="2:16" ht="18.75" customHeight="1">
      <c r="B14" s="420" t="s">
        <v>161</v>
      </c>
      <c r="C14" s="421">
        <v>1443</v>
      </c>
      <c r="D14" s="422">
        <v>1465</v>
      </c>
      <c r="E14" s="421">
        <v>1443</v>
      </c>
      <c r="F14" s="422">
        <v>1465</v>
      </c>
      <c r="G14" s="421">
        <v>976</v>
      </c>
      <c r="H14" s="422">
        <v>934</v>
      </c>
      <c r="I14" s="421">
        <v>128</v>
      </c>
      <c r="J14" s="422">
        <v>103</v>
      </c>
      <c r="K14" s="423">
        <v>93.6</v>
      </c>
      <c r="L14" s="424">
        <v>96.5</v>
      </c>
      <c r="M14" s="423">
        <v>67</v>
      </c>
      <c r="N14" s="424">
        <v>70</v>
      </c>
      <c r="O14" s="423">
        <v>26.6</v>
      </c>
      <c r="P14" s="424">
        <v>26.5</v>
      </c>
    </row>
    <row r="15" spans="2:16" ht="18.75" customHeight="1">
      <c r="B15" s="420" t="s">
        <v>162</v>
      </c>
      <c r="C15" s="421">
        <v>399</v>
      </c>
      <c r="D15" s="422">
        <v>414</v>
      </c>
      <c r="E15" s="421">
        <v>399</v>
      </c>
      <c r="F15" s="422">
        <v>414</v>
      </c>
      <c r="G15" s="421">
        <v>267</v>
      </c>
      <c r="H15" s="422">
        <v>274</v>
      </c>
      <c r="I15" s="421">
        <v>22</v>
      </c>
      <c r="J15" s="422">
        <v>19</v>
      </c>
      <c r="K15" s="423">
        <v>98</v>
      </c>
      <c r="L15" s="424">
        <v>98.3</v>
      </c>
      <c r="M15" s="423">
        <v>68.3</v>
      </c>
      <c r="N15" s="424">
        <v>69.9</v>
      </c>
      <c r="O15" s="423">
        <v>29.7</v>
      </c>
      <c r="P15" s="424">
        <v>28.4</v>
      </c>
    </row>
    <row r="16" spans="2:16" ht="18.75" customHeight="1">
      <c r="B16" s="420" t="s">
        <v>163</v>
      </c>
      <c r="C16" s="421">
        <v>290</v>
      </c>
      <c r="D16" s="422">
        <v>211</v>
      </c>
      <c r="E16" s="421">
        <v>248</v>
      </c>
      <c r="F16" s="422">
        <v>211</v>
      </c>
      <c r="G16" s="421">
        <v>214</v>
      </c>
      <c r="H16" s="422">
        <v>130</v>
      </c>
      <c r="I16" s="421">
        <v>23</v>
      </c>
      <c r="J16" s="422">
        <v>17</v>
      </c>
      <c r="K16" s="423">
        <v>96</v>
      </c>
      <c r="L16" s="424">
        <v>92</v>
      </c>
      <c r="M16" s="423">
        <v>72.9</v>
      </c>
      <c r="N16" s="424">
        <v>66.3</v>
      </c>
      <c r="O16" s="423">
        <v>23.1</v>
      </c>
      <c r="P16" s="424">
        <v>25.7</v>
      </c>
    </row>
    <row r="17" spans="2:16" ht="18.75" customHeight="1">
      <c r="B17" s="420" t="s">
        <v>164</v>
      </c>
      <c r="C17" s="421">
        <v>31</v>
      </c>
      <c r="D17" s="422">
        <v>30</v>
      </c>
      <c r="E17" s="421">
        <v>31</v>
      </c>
      <c r="F17" s="422">
        <v>30</v>
      </c>
      <c r="G17" s="421">
        <v>22</v>
      </c>
      <c r="H17" s="422">
        <v>20</v>
      </c>
      <c r="I17" s="421">
        <v>7</v>
      </c>
      <c r="J17" s="422">
        <v>4</v>
      </c>
      <c r="K17" s="423">
        <v>70.8</v>
      </c>
      <c r="L17" s="424">
        <v>84.2</v>
      </c>
      <c r="M17" s="423">
        <v>39.3</v>
      </c>
      <c r="N17" s="424">
        <v>49.5</v>
      </c>
      <c r="O17" s="423">
        <v>31.5</v>
      </c>
      <c r="P17" s="424">
        <v>34.7</v>
      </c>
    </row>
    <row r="18" spans="2:16" ht="18.75" customHeight="1">
      <c r="B18" s="420" t="s">
        <v>165</v>
      </c>
      <c r="C18" s="421">
        <v>41</v>
      </c>
      <c r="D18" s="422">
        <v>38</v>
      </c>
      <c r="E18" s="421">
        <v>41</v>
      </c>
      <c r="F18" s="422">
        <v>38</v>
      </c>
      <c r="G18" s="421">
        <v>16</v>
      </c>
      <c r="H18" s="422">
        <v>14</v>
      </c>
      <c r="I18" s="421">
        <v>4</v>
      </c>
      <c r="J18" s="422">
        <v>1</v>
      </c>
      <c r="K18" s="423">
        <v>77.3</v>
      </c>
      <c r="L18" s="424">
        <v>95.7</v>
      </c>
      <c r="M18" s="423">
        <v>54.099999999999994</v>
      </c>
      <c r="N18" s="424">
        <v>65.7</v>
      </c>
      <c r="O18" s="423">
        <v>23.2</v>
      </c>
      <c r="P18" s="424">
        <v>30</v>
      </c>
    </row>
    <row r="19" spans="2:16" ht="18.75" customHeight="1">
      <c r="B19" s="425" t="s">
        <v>166</v>
      </c>
      <c r="C19" s="426">
        <v>3165</v>
      </c>
      <c r="D19" s="427">
        <v>3136</v>
      </c>
      <c r="E19" s="426">
        <v>3123</v>
      </c>
      <c r="F19" s="427">
        <v>3136</v>
      </c>
      <c r="G19" s="426">
        <v>2453</v>
      </c>
      <c r="H19" s="427">
        <v>2338</v>
      </c>
      <c r="I19" s="426">
        <v>399</v>
      </c>
      <c r="J19" s="427">
        <v>354</v>
      </c>
      <c r="K19" s="428">
        <v>90.10000000000001</v>
      </c>
      <c r="L19" s="429">
        <v>91.9</v>
      </c>
      <c r="M19" s="428">
        <v>63.6</v>
      </c>
      <c r="N19" s="429">
        <v>66.10000000000001</v>
      </c>
      <c r="O19" s="428">
        <v>26.5</v>
      </c>
      <c r="P19" s="429">
        <v>25.8</v>
      </c>
    </row>
    <row r="20" spans="2:16" ht="3.75" customHeight="1">
      <c r="B20" s="430"/>
      <c r="C20" s="431"/>
      <c r="D20" s="432"/>
      <c r="E20" s="431"/>
      <c r="F20" s="432"/>
      <c r="G20" s="431"/>
      <c r="H20" s="432"/>
      <c r="I20" s="431"/>
      <c r="J20" s="432"/>
      <c r="K20" s="433"/>
      <c r="L20" s="434"/>
      <c r="M20" s="433"/>
      <c r="N20" s="434"/>
      <c r="O20" s="433"/>
      <c r="P20" s="434"/>
    </row>
    <row r="21" spans="2:16" ht="18.75" customHeight="1">
      <c r="B21" s="420" t="s">
        <v>167</v>
      </c>
      <c r="C21" s="421">
        <v>399</v>
      </c>
      <c r="D21" s="422">
        <v>567</v>
      </c>
      <c r="E21" s="421">
        <v>505</v>
      </c>
      <c r="F21" s="422">
        <v>567</v>
      </c>
      <c r="G21" s="421">
        <v>410</v>
      </c>
      <c r="H21" s="422">
        <v>440</v>
      </c>
      <c r="I21" s="421">
        <v>41</v>
      </c>
      <c r="J21" s="422">
        <v>39</v>
      </c>
      <c r="K21" s="423">
        <v>101.4</v>
      </c>
      <c r="L21" s="424">
        <v>97.6</v>
      </c>
      <c r="M21" s="423">
        <v>70.10000000000001</v>
      </c>
      <c r="N21" s="424">
        <v>65.3</v>
      </c>
      <c r="O21" s="423">
        <v>31.3</v>
      </c>
      <c r="P21" s="424">
        <v>32.3</v>
      </c>
    </row>
    <row r="22" spans="2:16" ht="18.75" customHeight="1">
      <c r="B22" s="435" t="s">
        <v>168</v>
      </c>
      <c r="C22" s="421">
        <v>614</v>
      </c>
      <c r="D22" s="422">
        <v>614</v>
      </c>
      <c r="E22" s="421">
        <v>614</v>
      </c>
      <c r="F22" s="422">
        <v>614</v>
      </c>
      <c r="G22" s="421">
        <v>440</v>
      </c>
      <c r="H22" s="422">
        <v>447</v>
      </c>
      <c r="I22" s="421">
        <v>67</v>
      </c>
      <c r="J22" s="422">
        <v>51</v>
      </c>
      <c r="K22" s="423">
        <v>89.1</v>
      </c>
      <c r="L22" s="424">
        <v>92.9</v>
      </c>
      <c r="M22" s="423">
        <v>68.6</v>
      </c>
      <c r="N22" s="424">
        <v>72.80000000000001</v>
      </c>
      <c r="O22" s="423">
        <v>20.5</v>
      </c>
      <c r="P22" s="424">
        <v>20.1</v>
      </c>
    </row>
    <row r="23" spans="2:16" ht="18.75" customHeight="1">
      <c r="B23" s="435" t="s">
        <v>169</v>
      </c>
      <c r="C23" s="421">
        <v>116</v>
      </c>
      <c r="D23" s="422">
        <v>117</v>
      </c>
      <c r="E23" s="421">
        <v>116</v>
      </c>
      <c r="F23" s="422">
        <v>117</v>
      </c>
      <c r="G23" s="421">
        <v>66</v>
      </c>
      <c r="H23" s="422">
        <v>65</v>
      </c>
      <c r="I23" s="421">
        <v>5</v>
      </c>
      <c r="J23" s="422">
        <v>4</v>
      </c>
      <c r="K23" s="423">
        <v>96.2</v>
      </c>
      <c r="L23" s="424">
        <v>99.4</v>
      </c>
      <c r="M23" s="423">
        <v>74.1</v>
      </c>
      <c r="N23" s="424">
        <v>75.80000000000001</v>
      </c>
      <c r="O23" s="423">
        <v>22.1</v>
      </c>
      <c r="P23" s="424">
        <v>23.6</v>
      </c>
    </row>
    <row r="24" spans="2:16" ht="18.75" customHeight="1">
      <c r="B24" s="425" t="s">
        <v>170</v>
      </c>
      <c r="C24" s="426">
        <v>1129</v>
      </c>
      <c r="D24" s="427">
        <v>1298</v>
      </c>
      <c r="E24" s="426">
        <v>1235</v>
      </c>
      <c r="F24" s="427">
        <v>1298</v>
      </c>
      <c r="G24" s="426">
        <v>916</v>
      </c>
      <c r="H24" s="427">
        <v>952</v>
      </c>
      <c r="I24" s="426">
        <v>113</v>
      </c>
      <c r="J24" s="427">
        <v>94</v>
      </c>
      <c r="K24" s="428">
        <v>95.1</v>
      </c>
      <c r="L24" s="429">
        <v>95.5</v>
      </c>
      <c r="M24" s="428">
        <v>69.69999999999999</v>
      </c>
      <c r="N24" s="429">
        <v>69.6</v>
      </c>
      <c r="O24" s="428">
        <v>25.4</v>
      </c>
      <c r="P24" s="429">
        <v>25.900000000000002</v>
      </c>
    </row>
    <row r="25" spans="2:16" ht="3.75" customHeight="1">
      <c r="B25" s="430"/>
      <c r="C25" s="431"/>
      <c r="D25" s="432"/>
      <c r="E25" s="431"/>
      <c r="F25" s="432"/>
      <c r="G25" s="431"/>
      <c r="H25" s="432"/>
      <c r="I25" s="431"/>
      <c r="J25" s="432"/>
      <c r="K25" s="433"/>
      <c r="L25" s="434"/>
      <c r="M25" s="433"/>
      <c r="N25" s="434"/>
      <c r="O25" s="433"/>
      <c r="P25" s="434"/>
    </row>
    <row r="26" spans="2:16" ht="18.75" customHeight="1">
      <c r="B26" s="420" t="s">
        <v>171</v>
      </c>
      <c r="C26" s="421">
        <v>416</v>
      </c>
      <c r="D26" s="422">
        <v>452</v>
      </c>
      <c r="E26" s="421">
        <v>431</v>
      </c>
      <c r="F26" s="422">
        <v>452</v>
      </c>
      <c r="G26" s="421">
        <v>405</v>
      </c>
      <c r="H26" s="422">
        <v>463</v>
      </c>
      <c r="I26" s="421">
        <v>24</v>
      </c>
      <c r="J26" s="422">
        <v>47</v>
      </c>
      <c r="K26" s="423">
        <v>106.89999999999999</v>
      </c>
      <c r="L26" s="424">
        <v>101.49999999999999</v>
      </c>
      <c r="M26" s="423">
        <v>70.6</v>
      </c>
      <c r="N26" s="424">
        <v>65.60000000000001</v>
      </c>
      <c r="O26" s="423">
        <v>36.3</v>
      </c>
      <c r="P26" s="424">
        <v>35.9</v>
      </c>
    </row>
    <row r="27" spans="2:16" ht="18" customHeight="1">
      <c r="B27" s="425" t="s">
        <v>172</v>
      </c>
      <c r="C27" s="426">
        <v>416</v>
      </c>
      <c r="D27" s="427">
        <v>452</v>
      </c>
      <c r="E27" s="426">
        <v>431</v>
      </c>
      <c r="F27" s="427">
        <v>452</v>
      </c>
      <c r="G27" s="426">
        <v>405</v>
      </c>
      <c r="H27" s="427">
        <v>463</v>
      </c>
      <c r="I27" s="426">
        <v>24</v>
      </c>
      <c r="J27" s="427">
        <v>47</v>
      </c>
      <c r="K27" s="428">
        <v>106.89999999999999</v>
      </c>
      <c r="L27" s="429">
        <v>101.49999999999999</v>
      </c>
      <c r="M27" s="428">
        <v>70.6</v>
      </c>
      <c r="N27" s="429">
        <v>65.60000000000001</v>
      </c>
      <c r="O27" s="428">
        <v>36.3</v>
      </c>
      <c r="P27" s="429">
        <v>35.9</v>
      </c>
    </row>
    <row r="28" spans="2:16" ht="3.75" customHeight="1">
      <c r="B28" s="430"/>
      <c r="C28" s="431"/>
      <c r="D28" s="432"/>
      <c r="E28" s="431"/>
      <c r="F28" s="432"/>
      <c r="G28" s="431"/>
      <c r="H28" s="432"/>
      <c r="I28" s="431"/>
      <c r="J28" s="432"/>
      <c r="K28" s="433"/>
      <c r="L28" s="434"/>
      <c r="M28" s="433"/>
      <c r="N28" s="434"/>
      <c r="O28" s="433"/>
      <c r="P28" s="434"/>
    </row>
    <row r="29" spans="2:16" ht="18.75" customHeight="1">
      <c r="B29" s="420" t="s">
        <v>173</v>
      </c>
      <c r="C29" s="421">
        <v>1589</v>
      </c>
      <c r="D29" s="422">
        <v>1566</v>
      </c>
      <c r="E29" s="421">
        <v>1606</v>
      </c>
      <c r="F29" s="422">
        <v>1566</v>
      </c>
      <c r="G29" s="421">
        <v>721</v>
      </c>
      <c r="H29" s="422">
        <v>730</v>
      </c>
      <c r="I29" s="421">
        <v>143</v>
      </c>
      <c r="J29" s="422">
        <v>92</v>
      </c>
      <c r="K29" s="423">
        <v>91.9</v>
      </c>
      <c r="L29" s="424">
        <v>97.3</v>
      </c>
      <c r="M29" s="423">
        <v>64.4</v>
      </c>
      <c r="N29" s="424">
        <v>69.4</v>
      </c>
      <c r="O29" s="423">
        <v>27.5</v>
      </c>
      <c r="P29" s="424">
        <v>27.9</v>
      </c>
    </row>
    <row r="30" spans="2:16" ht="18.75" customHeight="1">
      <c r="B30" s="420" t="s">
        <v>174</v>
      </c>
      <c r="C30" s="421">
        <v>1568</v>
      </c>
      <c r="D30" s="422">
        <v>1454</v>
      </c>
      <c r="E30" s="421">
        <v>1568</v>
      </c>
      <c r="F30" s="422">
        <v>1452</v>
      </c>
      <c r="G30" s="421">
        <v>748</v>
      </c>
      <c r="H30" s="422">
        <v>734</v>
      </c>
      <c r="I30" s="421">
        <v>162</v>
      </c>
      <c r="J30" s="422">
        <v>44</v>
      </c>
      <c r="K30" s="423">
        <v>81.8</v>
      </c>
      <c r="L30" s="424">
        <v>96.3</v>
      </c>
      <c r="M30" s="423">
        <v>53.199999999999996</v>
      </c>
      <c r="N30" s="424">
        <v>54.099999999999994</v>
      </c>
      <c r="O30" s="423">
        <v>28.6</v>
      </c>
      <c r="P30" s="424">
        <v>42.2</v>
      </c>
    </row>
    <row r="31" spans="2:29" ht="18.75" customHeight="1">
      <c r="B31" s="420" t="s">
        <v>175</v>
      </c>
      <c r="C31" s="421">
        <v>574</v>
      </c>
      <c r="D31" s="422">
        <v>685</v>
      </c>
      <c r="E31" s="421">
        <v>690</v>
      </c>
      <c r="F31" s="422">
        <v>685</v>
      </c>
      <c r="G31" s="421">
        <v>520</v>
      </c>
      <c r="H31" s="422">
        <v>599</v>
      </c>
      <c r="I31" s="421">
        <v>50</v>
      </c>
      <c r="J31" s="422">
        <v>65</v>
      </c>
      <c r="K31" s="423">
        <v>99.7</v>
      </c>
      <c r="L31" s="424">
        <v>99.5</v>
      </c>
      <c r="M31" s="423">
        <v>75.4</v>
      </c>
      <c r="N31" s="424">
        <v>73.7</v>
      </c>
      <c r="O31" s="423">
        <v>24.3</v>
      </c>
      <c r="P31" s="424">
        <v>25.8</v>
      </c>
      <c r="AC31" s="435"/>
    </row>
    <row r="32" spans="2:29" ht="18.75" customHeight="1">
      <c r="B32" s="420" t="s">
        <v>176</v>
      </c>
      <c r="C32" s="421">
        <v>638</v>
      </c>
      <c r="D32" s="422">
        <v>595</v>
      </c>
      <c r="E32" s="421">
        <v>621</v>
      </c>
      <c r="F32" s="422">
        <v>595</v>
      </c>
      <c r="G32" s="421">
        <v>561</v>
      </c>
      <c r="H32" s="422">
        <v>517</v>
      </c>
      <c r="I32" s="421">
        <v>30</v>
      </c>
      <c r="J32" s="422">
        <v>55</v>
      </c>
      <c r="K32" s="423">
        <v>99.7</v>
      </c>
      <c r="L32" s="424">
        <v>95.2</v>
      </c>
      <c r="M32" s="423">
        <v>68.2</v>
      </c>
      <c r="N32" s="424">
        <v>63.400000000000006</v>
      </c>
      <c r="O32" s="423">
        <v>31.5</v>
      </c>
      <c r="P32" s="424">
        <v>31.8</v>
      </c>
      <c r="AC32" s="420"/>
    </row>
    <row r="33" spans="2:16" ht="18.75" customHeight="1">
      <c r="B33" s="420" t="s">
        <v>177</v>
      </c>
      <c r="C33" s="421">
        <v>612</v>
      </c>
      <c r="D33" s="422">
        <v>599</v>
      </c>
      <c r="E33" s="421">
        <v>614</v>
      </c>
      <c r="F33" s="422">
        <v>594</v>
      </c>
      <c r="G33" s="421">
        <v>378</v>
      </c>
      <c r="H33" s="422">
        <v>344</v>
      </c>
      <c r="I33" s="421">
        <v>112</v>
      </c>
      <c r="J33" s="422">
        <v>88</v>
      </c>
      <c r="K33" s="423">
        <v>77.8</v>
      </c>
      <c r="L33" s="424">
        <v>84.9</v>
      </c>
      <c r="M33" s="423">
        <v>49.099999999999994</v>
      </c>
      <c r="N33" s="424">
        <v>57.7</v>
      </c>
      <c r="O33" s="423">
        <v>28.7</v>
      </c>
      <c r="P33" s="424">
        <v>27.2</v>
      </c>
    </row>
    <row r="34" spans="2:16" ht="18.75" customHeight="1">
      <c r="B34" s="420" t="s">
        <v>178</v>
      </c>
      <c r="C34" s="421">
        <v>120</v>
      </c>
      <c r="D34" s="422">
        <v>112</v>
      </c>
      <c r="E34" s="421">
        <v>120</v>
      </c>
      <c r="F34" s="422">
        <v>112</v>
      </c>
      <c r="G34" s="421">
        <v>90</v>
      </c>
      <c r="H34" s="422">
        <v>93</v>
      </c>
      <c r="I34" s="421">
        <v>5</v>
      </c>
      <c r="J34" s="422">
        <v>7</v>
      </c>
      <c r="K34" s="423">
        <v>100.9</v>
      </c>
      <c r="L34" s="424">
        <v>98.8</v>
      </c>
      <c r="M34" s="423">
        <v>67.10000000000001</v>
      </c>
      <c r="N34" s="424">
        <v>64.6</v>
      </c>
      <c r="O34" s="423">
        <v>33.8</v>
      </c>
      <c r="P34" s="424">
        <v>34.2</v>
      </c>
    </row>
    <row r="35" spans="2:16" ht="18" customHeight="1">
      <c r="B35" s="436" t="s">
        <v>179</v>
      </c>
      <c r="C35" s="426">
        <v>5101</v>
      </c>
      <c r="D35" s="427">
        <v>5011</v>
      </c>
      <c r="E35" s="426">
        <v>5219</v>
      </c>
      <c r="F35" s="427">
        <v>5004</v>
      </c>
      <c r="G35" s="426">
        <v>3018</v>
      </c>
      <c r="H35" s="427">
        <v>3017</v>
      </c>
      <c r="I35" s="426">
        <v>501</v>
      </c>
      <c r="J35" s="427">
        <v>351</v>
      </c>
      <c r="K35" s="428">
        <v>90.8</v>
      </c>
      <c r="L35" s="429">
        <v>95.9</v>
      </c>
      <c r="M35" s="428">
        <v>62.4</v>
      </c>
      <c r="N35" s="429">
        <v>64.1</v>
      </c>
      <c r="O35" s="428">
        <v>28.4</v>
      </c>
      <c r="P35" s="429">
        <v>31.8</v>
      </c>
    </row>
    <row r="36" spans="2:16" ht="3.75" customHeight="1">
      <c r="B36" s="430"/>
      <c r="C36" s="431"/>
      <c r="D36" s="432"/>
      <c r="E36" s="431"/>
      <c r="F36" s="432"/>
      <c r="G36" s="431"/>
      <c r="H36" s="432"/>
      <c r="I36" s="431"/>
      <c r="J36" s="432"/>
      <c r="K36" s="433"/>
      <c r="L36" s="434"/>
      <c r="M36" s="433"/>
      <c r="N36" s="434"/>
      <c r="O36" s="433"/>
      <c r="P36" s="434"/>
    </row>
    <row r="37" spans="2:16" ht="18.75" customHeight="1">
      <c r="B37" s="420" t="s">
        <v>180</v>
      </c>
      <c r="C37" s="421">
        <v>231</v>
      </c>
      <c r="D37" s="422">
        <v>220</v>
      </c>
      <c r="E37" s="421">
        <v>276</v>
      </c>
      <c r="F37" s="422">
        <v>220</v>
      </c>
      <c r="G37" s="421">
        <v>150</v>
      </c>
      <c r="H37" s="422">
        <v>146</v>
      </c>
      <c r="I37" s="421">
        <v>-51</v>
      </c>
      <c r="J37" s="422">
        <v>0</v>
      </c>
      <c r="K37" s="423">
        <v>139.6</v>
      </c>
      <c r="L37" s="424">
        <v>105.3</v>
      </c>
      <c r="M37" s="423">
        <v>91.39999999999999</v>
      </c>
      <c r="N37" s="424">
        <v>64.69999999999999</v>
      </c>
      <c r="O37" s="423">
        <v>48.2</v>
      </c>
      <c r="P37" s="424">
        <v>40.6</v>
      </c>
    </row>
    <row r="38" spans="2:16" ht="18.75" customHeight="1">
      <c r="B38" s="420" t="s">
        <v>181</v>
      </c>
      <c r="C38" s="421">
        <v>113</v>
      </c>
      <c r="D38" s="422">
        <v>109</v>
      </c>
      <c r="E38" s="421">
        <v>114</v>
      </c>
      <c r="F38" s="422">
        <v>109</v>
      </c>
      <c r="G38" s="421">
        <v>86</v>
      </c>
      <c r="H38" s="422">
        <v>85</v>
      </c>
      <c r="I38" s="421">
        <v>4</v>
      </c>
      <c r="J38" s="422">
        <v>3</v>
      </c>
      <c r="K38" s="423">
        <v>99.6</v>
      </c>
      <c r="L38" s="424">
        <v>101</v>
      </c>
      <c r="M38" s="423">
        <v>65.5</v>
      </c>
      <c r="N38" s="424">
        <v>66.8</v>
      </c>
      <c r="O38" s="423">
        <v>34.1</v>
      </c>
      <c r="P38" s="424">
        <v>34.2</v>
      </c>
    </row>
    <row r="39" spans="2:16" ht="18.75" customHeight="1">
      <c r="B39" s="420" t="s">
        <v>182</v>
      </c>
      <c r="C39" s="421">
        <v>87</v>
      </c>
      <c r="D39" s="422">
        <v>86</v>
      </c>
      <c r="E39" s="421">
        <v>91</v>
      </c>
      <c r="F39" s="422">
        <v>86</v>
      </c>
      <c r="G39" s="421">
        <v>53</v>
      </c>
      <c r="H39" s="422">
        <v>56</v>
      </c>
      <c r="I39" s="421">
        <v>5</v>
      </c>
      <c r="J39" s="422">
        <v>6</v>
      </c>
      <c r="K39" s="423">
        <v>105.4</v>
      </c>
      <c r="L39" s="424">
        <v>103.9</v>
      </c>
      <c r="M39" s="423">
        <v>62.10000000000001</v>
      </c>
      <c r="N39" s="424">
        <v>63.400000000000006</v>
      </c>
      <c r="O39" s="423">
        <v>43.3</v>
      </c>
      <c r="P39" s="424">
        <v>40.5</v>
      </c>
    </row>
    <row r="40" spans="2:16" ht="18.75" customHeight="1">
      <c r="B40" s="420" t="s">
        <v>183</v>
      </c>
      <c r="C40" s="421">
        <v>107</v>
      </c>
      <c r="D40" s="422">
        <v>105</v>
      </c>
      <c r="E40" s="421">
        <v>107</v>
      </c>
      <c r="F40" s="422">
        <v>105</v>
      </c>
      <c r="G40" s="421">
        <v>64</v>
      </c>
      <c r="H40" s="422">
        <v>66</v>
      </c>
      <c r="I40" s="421">
        <v>20</v>
      </c>
      <c r="J40" s="422">
        <v>13</v>
      </c>
      <c r="K40" s="423">
        <v>75.9</v>
      </c>
      <c r="L40" s="424">
        <v>87.2</v>
      </c>
      <c r="M40" s="423">
        <v>45.300000000000004</v>
      </c>
      <c r="N40" s="424">
        <v>57.2</v>
      </c>
      <c r="O40" s="423">
        <v>30.6</v>
      </c>
      <c r="P40" s="424">
        <v>30</v>
      </c>
    </row>
    <row r="41" spans="2:16" ht="18.75" customHeight="1">
      <c r="B41" s="420" t="s">
        <v>184</v>
      </c>
      <c r="C41" s="421">
        <v>74</v>
      </c>
      <c r="D41" s="422">
        <v>74</v>
      </c>
      <c r="E41" s="421">
        <v>80</v>
      </c>
      <c r="F41" s="422">
        <v>74</v>
      </c>
      <c r="G41" s="421">
        <v>57</v>
      </c>
      <c r="H41" s="422">
        <v>57</v>
      </c>
      <c r="I41" s="421">
        <v>15</v>
      </c>
      <c r="J41" s="422">
        <v>6</v>
      </c>
      <c r="K41" s="423">
        <v>76.1</v>
      </c>
      <c r="L41" s="424">
        <v>90.3</v>
      </c>
      <c r="M41" s="423">
        <v>48.49999999999999</v>
      </c>
      <c r="N41" s="424">
        <v>63.9</v>
      </c>
      <c r="O41" s="423">
        <v>27.6</v>
      </c>
      <c r="P41" s="424">
        <v>26.4</v>
      </c>
    </row>
    <row r="42" spans="2:16" ht="18.75" customHeight="1">
      <c r="B42" s="420" t="s">
        <v>185</v>
      </c>
      <c r="C42" s="421">
        <v>53</v>
      </c>
      <c r="D42" s="422">
        <v>49</v>
      </c>
      <c r="E42" s="421">
        <v>54</v>
      </c>
      <c r="F42" s="422">
        <v>49</v>
      </c>
      <c r="G42" s="421">
        <v>36</v>
      </c>
      <c r="H42" s="422">
        <v>36</v>
      </c>
      <c r="I42" s="421">
        <v>2</v>
      </c>
      <c r="J42" s="422">
        <v>1</v>
      </c>
      <c r="K42" s="423">
        <v>102.2</v>
      </c>
      <c r="L42" s="424">
        <v>101.5</v>
      </c>
      <c r="M42" s="423">
        <v>71.7</v>
      </c>
      <c r="N42" s="424">
        <v>71.8</v>
      </c>
      <c r="O42" s="423">
        <v>30.5</v>
      </c>
      <c r="P42" s="424">
        <v>29.7</v>
      </c>
    </row>
    <row r="43" spans="2:16" ht="18.75" customHeight="1">
      <c r="B43" s="420" t="s">
        <v>186</v>
      </c>
      <c r="C43" s="421">
        <v>16</v>
      </c>
      <c r="D43" s="422">
        <v>15</v>
      </c>
      <c r="E43" s="421">
        <v>16</v>
      </c>
      <c r="F43" s="422">
        <v>15</v>
      </c>
      <c r="G43" s="421">
        <v>16</v>
      </c>
      <c r="H43" s="422">
        <v>17</v>
      </c>
      <c r="I43" s="421">
        <v>5</v>
      </c>
      <c r="J43" s="422">
        <v>5</v>
      </c>
      <c r="K43" s="423">
        <v>71.9</v>
      </c>
      <c r="L43" s="424">
        <v>71.2</v>
      </c>
      <c r="M43" s="423">
        <v>48.10000000000001</v>
      </c>
      <c r="N43" s="424">
        <v>40.7</v>
      </c>
      <c r="O43" s="423">
        <v>23.8</v>
      </c>
      <c r="P43" s="424">
        <v>30.5</v>
      </c>
    </row>
    <row r="44" spans="2:16" ht="18.75" customHeight="1">
      <c r="B44" s="420" t="s">
        <v>187</v>
      </c>
      <c r="C44" s="421">
        <v>28</v>
      </c>
      <c r="D44" s="422">
        <v>28</v>
      </c>
      <c r="E44" s="421">
        <v>28</v>
      </c>
      <c r="F44" s="422">
        <v>28</v>
      </c>
      <c r="G44" s="421">
        <v>19</v>
      </c>
      <c r="H44" s="422">
        <v>19</v>
      </c>
      <c r="I44" s="421">
        <v>3</v>
      </c>
      <c r="J44" s="422">
        <v>3</v>
      </c>
      <c r="K44" s="423">
        <v>91</v>
      </c>
      <c r="L44" s="424">
        <v>90.9</v>
      </c>
      <c r="M44" s="423">
        <v>54.5</v>
      </c>
      <c r="N44" s="424">
        <v>54.60000000000001</v>
      </c>
      <c r="O44" s="423">
        <v>36.5</v>
      </c>
      <c r="P44" s="424">
        <v>36.3</v>
      </c>
    </row>
    <row r="45" spans="2:16" ht="18.75" customHeight="1">
      <c r="B45" s="420" t="s">
        <v>188</v>
      </c>
      <c r="C45" s="421">
        <v>5</v>
      </c>
      <c r="D45" s="422">
        <v>6</v>
      </c>
      <c r="E45" s="421">
        <v>6</v>
      </c>
      <c r="F45" s="422">
        <v>6</v>
      </c>
      <c r="G45" s="421">
        <v>2</v>
      </c>
      <c r="H45" s="422">
        <v>2</v>
      </c>
      <c r="I45" s="421">
        <v>-1</v>
      </c>
      <c r="J45" s="422">
        <v>1</v>
      </c>
      <c r="K45" s="423">
        <v>128.3</v>
      </c>
      <c r="L45" s="424">
        <v>105.5</v>
      </c>
      <c r="M45" s="423">
        <v>63.20000000000002</v>
      </c>
      <c r="N45" s="424">
        <v>54.6</v>
      </c>
      <c r="O45" s="423">
        <v>65.1</v>
      </c>
      <c r="P45" s="424">
        <v>50.9</v>
      </c>
    </row>
    <row r="46" spans="2:16" ht="18.75" customHeight="1">
      <c r="B46" s="420" t="s">
        <v>189</v>
      </c>
      <c r="C46" s="421">
        <v>713</v>
      </c>
      <c r="D46" s="422">
        <v>692</v>
      </c>
      <c r="E46" s="421">
        <v>771</v>
      </c>
      <c r="F46" s="422">
        <v>692</v>
      </c>
      <c r="G46" s="421">
        <v>483</v>
      </c>
      <c r="H46" s="422">
        <v>484</v>
      </c>
      <c r="I46" s="421">
        <v>0</v>
      </c>
      <c r="J46" s="422">
        <v>36</v>
      </c>
      <c r="K46" s="423">
        <v>106.1</v>
      </c>
      <c r="L46" s="424">
        <v>98.4</v>
      </c>
      <c r="M46" s="423">
        <v>68</v>
      </c>
      <c r="N46" s="424">
        <v>63.10000000000001</v>
      </c>
      <c r="O46" s="423">
        <v>38.1</v>
      </c>
      <c r="P46" s="424">
        <v>35.3</v>
      </c>
    </row>
    <row r="47" spans="2:16" ht="18.75" customHeight="1">
      <c r="B47" s="420" t="s">
        <v>190</v>
      </c>
      <c r="C47" s="421">
        <v>183</v>
      </c>
      <c r="D47" s="422">
        <v>180</v>
      </c>
      <c r="E47" s="421">
        <v>203</v>
      </c>
      <c r="F47" s="422">
        <v>180</v>
      </c>
      <c r="G47" s="421">
        <v>100</v>
      </c>
      <c r="H47" s="422">
        <v>89</v>
      </c>
      <c r="I47" s="421">
        <v>24</v>
      </c>
      <c r="J47" s="422">
        <v>19</v>
      </c>
      <c r="K47" s="423">
        <v>84.2</v>
      </c>
      <c r="L47" s="424">
        <v>87.9</v>
      </c>
      <c r="M47" s="423">
        <v>54.400000000000006</v>
      </c>
      <c r="N47" s="424">
        <v>57.2</v>
      </c>
      <c r="O47" s="423">
        <v>29.8</v>
      </c>
      <c r="P47" s="424">
        <v>30.7</v>
      </c>
    </row>
    <row r="48" spans="2:16" ht="19.5" customHeight="1">
      <c r="B48" s="420" t="s">
        <v>191</v>
      </c>
      <c r="C48" s="421">
        <v>20</v>
      </c>
      <c r="D48" s="422">
        <v>20</v>
      </c>
      <c r="E48" s="421">
        <v>21</v>
      </c>
      <c r="F48" s="422">
        <v>20</v>
      </c>
      <c r="G48" s="421">
        <v>12</v>
      </c>
      <c r="H48" s="422">
        <v>12</v>
      </c>
      <c r="I48" s="421">
        <v>1</v>
      </c>
      <c r="J48" s="422">
        <v>2</v>
      </c>
      <c r="K48" s="423">
        <v>98.7</v>
      </c>
      <c r="L48" s="424">
        <v>95.5</v>
      </c>
      <c r="M48" s="423">
        <v>61.300000000000004</v>
      </c>
      <c r="N48" s="424">
        <v>62.9</v>
      </c>
      <c r="O48" s="423">
        <v>37.4</v>
      </c>
      <c r="P48" s="424">
        <v>32.6</v>
      </c>
    </row>
    <row r="49" spans="2:16" ht="18" customHeight="1">
      <c r="B49" s="436" t="s">
        <v>192</v>
      </c>
      <c r="C49" s="426">
        <v>916</v>
      </c>
      <c r="D49" s="427">
        <v>892</v>
      </c>
      <c r="E49" s="426">
        <v>995</v>
      </c>
      <c r="F49" s="427">
        <v>892</v>
      </c>
      <c r="G49" s="426">
        <v>595</v>
      </c>
      <c r="H49" s="427">
        <v>585</v>
      </c>
      <c r="I49" s="426">
        <v>25</v>
      </c>
      <c r="J49" s="427">
        <v>57</v>
      </c>
      <c r="K49" s="428">
        <v>102.2</v>
      </c>
      <c r="L49" s="429">
        <v>96.8</v>
      </c>
      <c r="M49" s="428">
        <v>65.60000000000001</v>
      </c>
      <c r="N49" s="429">
        <v>62.3</v>
      </c>
      <c r="O49" s="428">
        <v>36.6</v>
      </c>
      <c r="P49" s="429">
        <v>34.5</v>
      </c>
    </row>
    <row r="50" spans="2:16" ht="3.75" customHeight="1">
      <c r="B50" s="430"/>
      <c r="C50" s="431"/>
      <c r="D50" s="432"/>
      <c r="E50" s="431"/>
      <c r="F50" s="432"/>
      <c r="G50" s="431"/>
      <c r="H50" s="432"/>
      <c r="I50" s="431"/>
      <c r="J50" s="432"/>
      <c r="K50" s="433"/>
      <c r="L50" s="434"/>
      <c r="M50" s="433"/>
      <c r="N50" s="434"/>
      <c r="O50" s="433"/>
      <c r="P50" s="434"/>
    </row>
    <row r="51" spans="2:16" ht="18" customHeight="1">
      <c r="B51" s="435" t="s">
        <v>193</v>
      </c>
      <c r="C51" s="421">
        <v>566</v>
      </c>
      <c r="D51" s="422">
        <v>526</v>
      </c>
      <c r="E51" s="421">
        <v>565</v>
      </c>
      <c r="F51" s="422">
        <v>526</v>
      </c>
      <c r="G51" s="421">
        <v>454</v>
      </c>
      <c r="H51" s="422">
        <v>435</v>
      </c>
      <c r="I51" s="421">
        <v>22</v>
      </c>
      <c r="J51" s="422">
        <v>14</v>
      </c>
      <c r="K51" s="423">
        <v>95.8</v>
      </c>
      <c r="L51" s="424">
        <v>98.5</v>
      </c>
      <c r="M51" s="423">
        <v>60.8</v>
      </c>
      <c r="N51" s="424">
        <v>63.4</v>
      </c>
      <c r="O51" s="423">
        <v>35</v>
      </c>
      <c r="P51" s="424">
        <v>35.1</v>
      </c>
    </row>
    <row r="52" spans="2:16" ht="18" customHeight="1">
      <c r="B52" s="437" t="s">
        <v>194</v>
      </c>
      <c r="C52" s="438">
        <v>202</v>
      </c>
      <c r="D52" s="439">
        <v>177</v>
      </c>
      <c r="E52" s="438">
        <v>202</v>
      </c>
      <c r="F52" s="439">
        <v>177</v>
      </c>
      <c r="G52" s="438">
        <v>112</v>
      </c>
      <c r="H52" s="439">
        <v>97</v>
      </c>
      <c r="I52" s="438">
        <v>10</v>
      </c>
      <c r="J52" s="439">
        <v>8</v>
      </c>
      <c r="K52" s="440">
        <v>92</v>
      </c>
      <c r="L52" s="441">
        <v>92.2</v>
      </c>
      <c r="M52" s="440">
        <v>75.4</v>
      </c>
      <c r="N52" s="441">
        <v>75.4</v>
      </c>
      <c r="O52" s="440">
        <v>16.6</v>
      </c>
      <c r="P52" s="441">
        <v>16.8</v>
      </c>
    </row>
    <row r="53" spans="2:16" ht="18" customHeight="1">
      <c r="B53" s="436" t="s">
        <v>195</v>
      </c>
      <c r="C53" s="426">
        <v>785</v>
      </c>
      <c r="D53" s="427">
        <v>720</v>
      </c>
      <c r="E53" s="426">
        <v>784</v>
      </c>
      <c r="F53" s="427">
        <v>720</v>
      </c>
      <c r="G53" s="426">
        <v>575</v>
      </c>
      <c r="H53" s="427">
        <v>534</v>
      </c>
      <c r="I53" s="426">
        <v>21</v>
      </c>
      <c r="J53" s="427">
        <v>18</v>
      </c>
      <c r="K53" s="428">
        <v>96.7</v>
      </c>
      <c r="L53" s="429">
        <v>98.30000000000001</v>
      </c>
      <c r="M53" s="428">
        <v>64.2</v>
      </c>
      <c r="N53" s="429">
        <v>65.5</v>
      </c>
      <c r="O53" s="428">
        <v>32.5</v>
      </c>
      <c r="P53" s="429">
        <v>32.800000000000004</v>
      </c>
    </row>
    <row r="54" spans="2:16" ht="3.75" customHeight="1">
      <c r="B54" s="442"/>
      <c r="C54" s="443"/>
      <c r="D54" s="444"/>
      <c r="E54" s="443"/>
      <c r="F54" s="444"/>
      <c r="G54" s="443"/>
      <c r="H54" s="444"/>
      <c r="I54" s="443"/>
      <c r="J54" s="444"/>
      <c r="K54" s="445"/>
      <c r="L54" s="446"/>
      <c r="M54" s="445"/>
      <c r="N54" s="446"/>
      <c r="O54" s="445"/>
      <c r="P54" s="446"/>
    </row>
    <row r="55" spans="2:16" ht="18" customHeight="1" thickBot="1">
      <c r="B55" s="442" t="s">
        <v>196</v>
      </c>
      <c r="C55" s="443">
        <v>-1679</v>
      </c>
      <c r="D55" s="444">
        <v>-1622</v>
      </c>
      <c r="E55" s="443">
        <v>-1681</v>
      </c>
      <c r="F55" s="444">
        <v>-1616</v>
      </c>
      <c r="G55" s="443">
        <v>0</v>
      </c>
      <c r="H55" s="444">
        <v>0</v>
      </c>
      <c r="I55" s="443">
        <v>-1</v>
      </c>
      <c r="J55" s="444">
        <v>0</v>
      </c>
      <c r="K55" s="445" t="s">
        <v>197</v>
      </c>
      <c r="L55" s="444">
        <v>0</v>
      </c>
      <c r="M55" s="445">
        <v>0</v>
      </c>
      <c r="N55" s="446" t="s">
        <v>197</v>
      </c>
      <c r="O55" s="445" t="s">
        <v>197</v>
      </c>
      <c r="P55" s="446" t="s">
        <v>197</v>
      </c>
    </row>
    <row r="56" spans="2:16" ht="18" customHeight="1" thickBot="1">
      <c r="B56" s="447" t="s">
        <v>198</v>
      </c>
      <c r="C56" s="448">
        <v>15217</v>
      </c>
      <c r="D56" s="449">
        <v>15197</v>
      </c>
      <c r="E56" s="448">
        <v>15486</v>
      </c>
      <c r="F56" s="449">
        <v>15193</v>
      </c>
      <c r="G56" s="448">
        <v>10410</v>
      </c>
      <c r="H56" s="449">
        <v>10312</v>
      </c>
      <c r="I56" s="448">
        <v>1489</v>
      </c>
      <c r="J56" s="449">
        <v>1319</v>
      </c>
      <c r="K56" s="450">
        <v>92.60000000000001</v>
      </c>
      <c r="L56" s="451">
        <v>94.30000000000001</v>
      </c>
      <c r="M56" s="450">
        <v>64.60000000000001</v>
      </c>
      <c r="N56" s="451">
        <v>66.10000000000001</v>
      </c>
      <c r="O56" s="450">
        <v>28.000000000000004</v>
      </c>
      <c r="P56" s="451">
        <v>28.199999999999996</v>
      </c>
    </row>
    <row r="57" ht="1.5" customHeight="1">
      <c r="B57" s="442"/>
    </row>
    <row r="58" s="412" customFormat="1" ht="16.5" customHeight="1">
      <c r="B58" s="452" t="s">
        <v>199</v>
      </c>
    </row>
    <row r="59" s="412" customFormat="1" ht="16.5" customHeight="1">
      <c r="B59" s="452" t="s">
        <v>200</v>
      </c>
    </row>
    <row r="60" s="454" customFormat="1" ht="16.5" customHeight="1">
      <c r="B60" s="453" t="s">
        <v>201</v>
      </c>
    </row>
    <row r="61" s="412" customFormat="1" ht="16.5" customHeight="1">
      <c r="B61" s="452" t="s">
        <v>202</v>
      </c>
    </row>
    <row r="62" s="454" customFormat="1" ht="16.5" customHeight="1">
      <c r="B62" s="453" t="s">
        <v>203</v>
      </c>
    </row>
    <row r="63" s="412" customFormat="1" ht="16.5" customHeight="1">
      <c r="B63" s="452" t="s">
        <v>204</v>
      </c>
    </row>
    <row r="64" s="412" customFormat="1" ht="16.5" customHeight="1">
      <c r="B64" s="452" t="s">
        <v>205</v>
      </c>
    </row>
    <row r="65" s="412" customFormat="1" ht="16.5" customHeight="1">
      <c r="B65" s="452" t="s">
        <v>206</v>
      </c>
    </row>
    <row r="66" s="412" customFormat="1" ht="16.5" customHeight="1">
      <c r="B66" s="452" t="s">
        <v>207</v>
      </c>
    </row>
    <row r="67" s="412" customFormat="1" ht="16.5" customHeight="1">
      <c r="B67" s="452" t="s">
        <v>208</v>
      </c>
    </row>
    <row r="68" s="412" customFormat="1" ht="16.5" customHeight="1">
      <c r="B68" s="452" t="s">
        <v>209</v>
      </c>
    </row>
    <row r="69" s="454" customFormat="1" ht="16.5" customHeight="1">
      <c r="B69" s="453" t="s">
        <v>210</v>
      </c>
    </row>
    <row r="70" s="454" customFormat="1" ht="16.5" customHeight="1">
      <c r="B70" s="453" t="s">
        <v>211</v>
      </c>
    </row>
    <row r="71" s="412" customFormat="1" ht="16.5" customHeight="1">
      <c r="B71" s="452" t="s">
        <v>212</v>
      </c>
    </row>
    <row r="75" ht="12.75">
      <c r="B75" s="455"/>
    </row>
    <row r="76" ht="12.75">
      <c r="B76" s="456"/>
    </row>
    <row r="78" ht="12.75">
      <c r="B78" s="456"/>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5905511811023623" right="0.3937007874015748" top="0.3937007874015748" bottom="0.11811023622047245" header="0" footer="0.11811023622047245"/>
  <pageSetup horizontalDpi="600" verticalDpi="600" orientation="landscape" scale="50"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2:R69"/>
  <sheetViews>
    <sheetView showGridLines="0" zoomScale="85" zoomScaleNormal="85" zoomScaleSheetLayoutView="100" zoomScalePageLayoutView="0" workbookViewId="0" topLeftCell="A22">
      <selection activeCell="B67" sqref="B67"/>
    </sheetView>
  </sheetViews>
  <sheetFormatPr defaultColWidth="9.140625" defaultRowHeight="12.75"/>
  <cols>
    <col min="1" max="1" width="1.8515625" style="457" customWidth="1"/>
    <col min="2" max="2" width="48.28125" style="458" customWidth="1"/>
    <col min="3" max="14" width="14.28125" style="458" customWidth="1"/>
    <col min="15" max="15" width="3.00390625" style="458" customWidth="1"/>
    <col min="16" max="16" width="14.28125" style="458" customWidth="1"/>
    <col min="17" max="17" width="3.00390625" style="458" customWidth="1"/>
    <col min="18" max="18" width="14.28125" style="458" customWidth="1"/>
    <col min="19" max="19" width="2.7109375" style="458" customWidth="1"/>
    <col min="20" max="20" width="14.28125" style="458" customWidth="1"/>
    <col min="21" max="21" width="2.7109375" style="458" customWidth="1"/>
    <col min="22" max="22" width="11.421875" style="458" customWidth="1"/>
    <col min="23" max="23" width="2.7109375" style="458" customWidth="1"/>
    <col min="24" max="24" width="11.421875" style="458" customWidth="1"/>
    <col min="25" max="25" width="2.7109375" style="458" customWidth="1"/>
    <col min="26" max="26" width="11.421875" style="458" customWidth="1"/>
    <col min="27" max="27" width="2.7109375" style="458" customWidth="1"/>
    <col min="28" max="28" width="11.421875" style="458" customWidth="1"/>
    <col min="29" max="29" width="2.7109375" style="458" customWidth="1"/>
    <col min="30" max="30" width="11.421875" style="458" customWidth="1"/>
    <col min="31" max="31" width="2.7109375" style="458" customWidth="1"/>
    <col min="32" max="32" width="11.421875" style="458" customWidth="1"/>
    <col min="33" max="33" width="2.7109375" style="458" customWidth="1"/>
    <col min="34" max="16384" width="9.140625" style="458" customWidth="1"/>
  </cols>
  <sheetData>
    <row r="1" ht="6" customHeight="1"/>
    <row r="2" spans="1:2" s="461" customFormat="1" ht="17.25" customHeight="1">
      <c r="A2" s="459"/>
      <c r="B2" s="460" t="s">
        <v>213</v>
      </c>
    </row>
    <row r="3" ht="15.75" customHeight="1" thickBot="1">
      <c r="B3" s="462" t="s">
        <v>151</v>
      </c>
    </row>
    <row r="4" spans="2:13" ht="24" customHeight="1" thickBot="1">
      <c r="B4" s="461"/>
      <c r="C4" s="531" t="s">
        <v>214</v>
      </c>
      <c r="D4" s="531"/>
      <c r="E4" s="531" t="s">
        <v>214</v>
      </c>
      <c r="F4" s="531"/>
      <c r="G4" s="531" t="s">
        <v>3</v>
      </c>
      <c r="H4" s="531"/>
      <c r="I4" s="531" t="s">
        <v>65</v>
      </c>
      <c r="J4" s="531"/>
      <c r="K4" s="531" t="s">
        <v>215</v>
      </c>
      <c r="L4" s="531"/>
      <c r="M4" s="463"/>
    </row>
    <row r="5" spans="2:10" ht="17.25" customHeight="1" thickBot="1">
      <c r="B5" s="464"/>
      <c r="C5" s="531" t="s">
        <v>152</v>
      </c>
      <c r="D5" s="531"/>
      <c r="E5" s="531" t="s">
        <v>216</v>
      </c>
      <c r="F5" s="531"/>
      <c r="G5" s="465"/>
      <c r="H5" s="465"/>
      <c r="I5" s="465"/>
      <c r="J5" s="465"/>
    </row>
    <row r="6" spans="2:13" ht="17.25" customHeight="1" thickBot="1">
      <c r="B6" s="464"/>
      <c r="C6" s="533" t="s">
        <v>217</v>
      </c>
      <c r="D6" s="533"/>
      <c r="E6" s="533" t="s">
        <v>217</v>
      </c>
      <c r="F6" s="533"/>
      <c r="G6" s="533" t="s">
        <v>217</v>
      </c>
      <c r="H6" s="533"/>
      <c r="I6" s="533" t="s">
        <v>217</v>
      </c>
      <c r="J6" s="533"/>
      <c r="K6" s="534" t="s">
        <v>218</v>
      </c>
      <c r="L6" s="534"/>
      <c r="M6" s="466"/>
    </row>
    <row r="7" spans="2:13" ht="18" customHeight="1" thickBot="1">
      <c r="B7" s="467"/>
      <c r="C7" s="468">
        <v>2014</v>
      </c>
      <c r="D7" s="469">
        <v>2013</v>
      </c>
      <c r="E7" s="468">
        <v>2014</v>
      </c>
      <c r="F7" s="469">
        <v>2013</v>
      </c>
      <c r="G7" s="468">
        <v>2014</v>
      </c>
      <c r="H7" s="469">
        <v>2013</v>
      </c>
      <c r="I7" s="468" t="s">
        <v>219</v>
      </c>
      <c r="J7" s="469">
        <v>2013</v>
      </c>
      <c r="K7" s="468" t="s">
        <v>219</v>
      </c>
      <c r="L7" s="469">
        <v>2013</v>
      </c>
      <c r="M7" s="470"/>
    </row>
    <row r="8" spans="2:13" ht="16.5" customHeight="1">
      <c r="B8" s="471" t="s">
        <v>220</v>
      </c>
      <c r="C8" s="472">
        <v>4980</v>
      </c>
      <c r="D8" s="473">
        <v>4466</v>
      </c>
      <c r="E8" s="472">
        <v>4980</v>
      </c>
      <c r="F8" s="473">
        <v>4466</v>
      </c>
      <c r="G8" s="472">
        <v>2931</v>
      </c>
      <c r="H8" s="473">
        <v>3053</v>
      </c>
      <c r="I8" s="472">
        <v>276</v>
      </c>
      <c r="J8" s="473">
        <v>344</v>
      </c>
      <c r="K8" s="474">
        <v>59</v>
      </c>
      <c r="L8" s="475">
        <v>78</v>
      </c>
      <c r="M8" s="475"/>
    </row>
    <row r="9" spans="2:13" ht="16.5" customHeight="1">
      <c r="B9" s="471" t="s">
        <v>221</v>
      </c>
      <c r="C9" s="472">
        <v>808</v>
      </c>
      <c r="D9" s="473">
        <v>831</v>
      </c>
      <c r="E9" s="472">
        <v>808</v>
      </c>
      <c r="F9" s="473">
        <v>831</v>
      </c>
      <c r="G9" s="472">
        <v>809</v>
      </c>
      <c r="H9" s="473">
        <v>832</v>
      </c>
      <c r="I9" s="472">
        <v>24</v>
      </c>
      <c r="J9" s="473">
        <v>31</v>
      </c>
      <c r="K9" s="474">
        <v>37</v>
      </c>
      <c r="L9" s="475">
        <v>49</v>
      </c>
      <c r="M9" s="475"/>
    </row>
    <row r="10" spans="2:13" ht="16.5" customHeight="1">
      <c r="B10" s="471" t="s">
        <v>157</v>
      </c>
      <c r="C10" s="472">
        <v>951</v>
      </c>
      <c r="D10" s="473">
        <v>917</v>
      </c>
      <c r="E10" s="472">
        <v>947</v>
      </c>
      <c r="F10" s="473">
        <v>917</v>
      </c>
      <c r="G10" s="472">
        <v>234</v>
      </c>
      <c r="H10" s="473">
        <v>232</v>
      </c>
      <c r="I10" s="472">
        <v>21</v>
      </c>
      <c r="J10" s="473">
        <v>20</v>
      </c>
      <c r="K10" s="474">
        <v>63</v>
      </c>
      <c r="L10" s="475">
        <v>59</v>
      </c>
      <c r="M10" s="475"/>
    </row>
    <row r="11" spans="2:13" ht="16.5" customHeight="1">
      <c r="B11" s="471" t="s">
        <v>158</v>
      </c>
      <c r="C11" s="472">
        <v>117</v>
      </c>
      <c r="D11" s="473">
        <v>114</v>
      </c>
      <c r="E11" s="472">
        <v>117</v>
      </c>
      <c r="F11" s="473">
        <v>114</v>
      </c>
      <c r="G11" s="472">
        <v>89</v>
      </c>
      <c r="H11" s="473">
        <v>87</v>
      </c>
      <c r="I11" s="472">
        <v>12</v>
      </c>
      <c r="J11" s="473">
        <v>9</v>
      </c>
      <c r="K11" s="474">
        <v>111</v>
      </c>
      <c r="L11" s="475">
        <v>86</v>
      </c>
      <c r="M11" s="475"/>
    </row>
    <row r="12" spans="2:16" ht="16.5" customHeight="1">
      <c r="B12" s="476" t="s">
        <v>222</v>
      </c>
      <c r="C12" s="477">
        <v>6856</v>
      </c>
      <c r="D12" s="478">
        <v>6328</v>
      </c>
      <c r="E12" s="477">
        <v>6852</v>
      </c>
      <c r="F12" s="478">
        <v>6328</v>
      </c>
      <c r="G12" s="477">
        <v>4063</v>
      </c>
      <c r="H12" s="478">
        <v>4204</v>
      </c>
      <c r="I12" s="477">
        <v>333</v>
      </c>
      <c r="J12" s="478">
        <v>404</v>
      </c>
      <c r="K12" s="479">
        <v>58</v>
      </c>
      <c r="L12" s="480">
        <v>74</v>
      </c>
      <c r="M12" s="481"/>
      <c r="N12" s="482"/>
      <c r="O12" s="482"/>
      <c r="P12" s="482"/>
    </row>
    <row r="13" spans="2:16" ht="3.75" customHeight="1">
      <c r="B13" s="483"/>
      <c r="C13" s="484"/>
      <c r="D13" s="485"/>
      <c r="E13" s="484"/>
      <c r="F13" s="485"/>
      <c r="G13" s="484"/>
      <c r="H13" s="485"/>
      <c r="I13" s="484"/>
      <c r="J13" s="485"/>
      <c r="K13" s="486"/>
      <c r="L13" s="487"/>
      <c r="M13" s="488"/>
      <c r="N13" s="488"/>
      <c r="O13" s="488"/>
      <c r="P13" s="488"/>
    </row>
    <row r="14" spans="2:16" ht="16.5" customHeight="1">
      <c r="B14" s="471" t="s">
        <v>160</v>
      </c>
      <c r="C14" s="472">
        <v>2370</v>
      </c>
      <c r="D14" s="473">
        <v>2095</v>
      </c>
      <c r="E14" s="472">
        <v>2370</v>
      </c>
      <c r="F14" s="473">
        <v>2095</v>
      </c>
      <c r="G14" s="472">
        <v>131</v>
      </c>
      <c r="H14" s="473">
        <v>131</v>
      </c>
      <c r="I14" s="472">
        <v>47</v>
      </c>
      <c r="J14" s="473">
        <v>81</v>
      </c>
      <c r="K14" s="474">
        <v>38</v>
      </c>
      <c r="L14" s="475">
        <v>71</v>
      </c>
      <c r="M14" s="475"/>
      <c r="N14" s="482"/>
      <c r="O14" s="482"/>
      <c r="P14" s="482"/>
    </row>
    <row r="15" spans="2:16" ht="16.5" customHeight="1">
      <c r="B15" s="471" t="s">
        <v>161</v>
      </c>
      <c r="C15" s="472">
        <v>2472</v>
      </c>
      <c r="D15" s="473">
        <v>2268</v>
      </c>
      <c r="E15" s="472">
        <v>2472</v>
      </c>
      <c r="F15" s="473">
        <v>2268</v>
      </c>
      <c r="G15" s="472">
        <v>839</v>
      </c>
      <c r="H15" s="473">
        <v>824</v>
      </c>
      <c r="I15" s="472">
        <v>145</v>
      </c>
      <c r="J15" s="473">
        <v>115</v>
      </c>
      <c r="K15" s="474">
        <v>74</v>
      </c>
      <c r="L15" s="475">
        <v>61</v>
      </c>
      <c r="M15" s="475"/>
      <c r="N15" s="482"/>
      <c r="O15" s="482"/>
      <c r="P15" s="482"/>
    </row>
    <row r="16" spans="2:16" ht="16.5" customHeight="1">
      <c r="B16" s="471" t="s">
        <v>223</v>
      </c>
      <c r="C16" s="472">
        <v>1084</v>
      </c>
      <c r="D16" s="473">
        <v>689</v>
      </c>
      <c r="E16" s="472">
        <v>1084</v>
      </c>
      <c r="F16" s="473">
        <v>689</v>
      </c>
      <c r="G16" s="472">
        <v>130</v>
      </c>
      <c r="H16" s="473">
        <v>132</v>
      </c>
      <c r="I16" s="472">
        <v>32</v>
      </c>
      <c r="J16" s="473">
        <v>26</v>
      </c>
      <c r="K16" s="474">
        <v>84</v>
      </c>
      <c r="L16" s="475">
        <v>73</v>
      </c>
      <c r="M16" s="475"/>
      <c r="N16" s="482"/>
      <c r="O16" s="482"/>
      <c r="P16" s="482"/>
    </row>
    <row r="17" spans="2:16" ht="16.5" customHeight="1">
      <c r="B17" s="471" t="s">
        <v>164</v>
      </c>
      <c r="C17" s="472">
        <v>24</v>
      </c>
      <c r="D17" s="473">
        <v>25</v>
      </c>
      <c r="E17" s="472">
        <v>24</v>
      </c>
      <c r="F17" s="473">
        <v>25</v>
      </c>
      <c r="G17" s="472">
        <v>14</v>
      </c>
      <c r="H17" s="473">
        <v>14</v>
      </c>
      <c r="I17" s="472">
        <v>0</v>
      </c>
      <c r="J17" s="473">
        <v>-1</v>
      </c>
      <c r="K17" s="489" t="s">
        <v>224</v>
      </c>
      <c r="L17" s="475">
        <v>-91</v>
      </c>
      <c r="M17" s="475"/>
      <c r="N17" s="482"/>
      <c r="O17" s="482"/>
      <c r="P17" s="482"/>
    </row>
    <row r="18" spans="2:16" ht="16.5" customHeight="1">
      <c r="B18" s="471" t="s">
        <v>225</v>
      </c>
      <c r="C18" s="472">
        <v>161</v>
      </c>
      <c r="D18" s="473">
        <v>33</v>
      </c>
      <c r="E18" s="472">
        <v>45</v>
      </c>
      <c r="F18" s="473">
        <v>33</v>
      </c>
      <c r="G18" s="472">
        <v>31</v>
      </c>
      <c r="H18" s="473">
        <v>9</v>
      </c>
      <c r="I18" s="472">
        <v>4</v>
      </c>
      <c r="J18" s="473">
        <v>0</v>
      </c>
      <c r="K18" s="474">
        <v>83</v>
      </c>
      <c r="L18" s="490" t="s">
        <v>224</v>
      </c>
      <c r="M18" s="475"/>
      <c r="N18" s="482"/>
      <c r="O18" s="482"/>
      <c r="P18" s="482"/>
    </row>
    <row r="19" spans="2:16" ht="16.5" customHeight="1">
      <c r="B19" s="471" t="s">
        <v>165</v>
      </c>
      <c r="C19" s="472">
        <v>16</v>
      </c>
      <c r="D19" s="473">
        <v>18</v>
      </c>
      <c r="E19" s="472">
        <v>16</v>
      </c>
      <c r="F19" s="473">
        <v>18</v>
      </c>
      <c r="G19" s="472">
        <v>8</v>
      </c>
      <c r="H19" s="473">
        <v>8</v>
      </c>
      <c r="I19" s="472">
        <v>1</v>
      </c>
      <c r="J19" s="473">
        <v>1</v>
      </c>
      <c r="K19" s="474">
        <v>213</v>
      </c>
      <c r="L19" s="475">
        <v>204</v>
      </c>
      <c r="M19" s="475"/>
      <c r="N19" s="482"/>
      <c r="O19" s="482"/>
      <c r="P19" s="482"/>
    </row>
    <row r="20" spans="2:16" ht="16.5" customHeight="1">
      <c r="B20" s="476" t="s">
        <v>226</v>
      </c>
      <c r="C20" s="477">
        <v>6127</v>
      </c>
      <c r="D20" s="478">
        <v>5128</v>
      </c>
      <c r="E20" s="477">
        <v>6011</v>
      </c>
      <c r="F20" s="478">
        <v>5128</v>
      </c>
      <c r="G20" s="477">
        <v>1153</v>
      </c>
      <c r="H20" s="478">
        <v>1118</v>
      </c>
      <c r="I20" s="477">
        <v>229</v>
      </c>
      <c r="J20" s="478">
        <v>222</v>
      </c>
      <c r="K20" s="479">
        <v>63</v>
      </c>
      <c r="L20" s="480">
        <v>65</v>
      </c>
      <c r="M20" s="481"/>
      <c r="N20" s="482"/>
      <c r="O20" s="482"/>
      <c r="P20" s="482"/>
    </row>
    <row r="21" spans="2:16" ht="3.75" customHeight="1">
      <c r="B21" s="483"/>
      <c r="C21" s="484"/>
      <c r="D21" s="485"/>
      <c r="E21" s="484"/>
      <c r="F21" s="485"/>
      <c r="G21" s="484"/>
      <c r="H21" s="485"/>
      <c r="I21" s="484"/>
      <c r="J21" s="485"/>
      <c r="K21" s="486"/>
      <c r="L21" s="487"/>
      <c r="M21" s="488"/>
      <c r="N21" s="488"/>
      <c r="O21" s="488"/>
      <c r="P21" s="482"/>
    </row>
    <row r="22" spans="2:16" ht="16.5" customHeight="1">
      <c r="B22" s="471" t="s">
        <v>167</v>
      </c>
      <c r="C22" s="472">
        <v>71</v>
      </c>
      <c r="D22" s="473">
        <v>76</v>
      </c>
      <c r="E22" s="472">
        <v>79</v>
      </c>
      <c r="F22" s="473">
        <v>76</v>
      </c>
      <c r="G22" s="472">
        <v>28</v>
      </c>
      <c r="H22" s="473">
        <v>26</v>
      </c>
      <c r="I22" s="472">
        <v>1</v>
      </c>
      <c r="J22" s="473">
        <v>1</v>
      </c>
      <c r="K22" s="474">
        <v>31</v>
      </c>
      <c r="L22" s="475">
        <v>85</v>
      </c>
      <c r="M22" s="475"/>
      <c r="N22" s="482"/>
      <c r="O22" s="482"/>
      <c r="P22" s="482"/>
    </row>
    <row r="23" spans="2:18" ht="16.5" customHeight="1">
      <c r="B23" s="471" t="s">
        <v>168</v>
      </c>
      <c r="C23" s="472">
        <v>353</v>
      </c>
      <c r="D23" s="473">
        <v>313</v>
      </c>
      <c r="E23" s="472">
        <v>353</v>
      </c>
      <c r="F23" s="473">
        <v>313</v>
      </c>
      <c r="G23" s="472">
        <v>100</v>
      </c>
      <c r="H23" s="473">
        <v>85</v>
      </c>
      <c r="I23" s="472">
        <v>48</v>
      </c>
      <c r="J23" s="473">
        <v>33</v>
      </c>
      <c r="K23" s="474">
        <v>276</v>
      </c>
      <c r="L23" s="475">
        <v>201</v>
      </c>
      <c r="M23" s="475"/>
      <c r="N23" s="482"/>
      <c r="O23" s="482"/>
      <c r="P23" s="482"/>
      <c r="R23" s="471"/>
    </row>
    <row r="24" spans="2:16" ht="16.5" customHeight="1">
      <c r="B24" s="471" t="s">
        <v>169</v>
      </c>
      <c r="C24" s="472">
        <v>52</v>
      </c>
      <c r="D24" s="473">
        <v>48</v>
      </c>
      <c r="E24" s="472">
        <v>52</v>
      </c>
      <c r="F24" s="473">
        <v>48</v>
      </c>
      <c r="G24" s="472">
        <v>21</v>
      </c>
      <c r="H24" s="473">
        <v>20</v>
      </c>
      <c r="I24" s="472">
        <v>3</v>
      </c>
      <c r="J24" s="473">
        <v>5</v>
      </c>
      <c r="K24" s="474">
        <v>217</v>
      </c>
      <c r="L24" s="475">
        <v>420</v>
      </c>
      <c r="M24" s="475"/>
      <c r="N24" s="482"/>
      <c r="O24" s="482"/>
      <c r="P24" s="482"/>
    </row>
    <row r="25" spans="2:16" ht="15.75" customHeight="1">
      <c r="B25" s="476" t="s">
        <v>170</v>
      </c>
      <c r="C25" s="477">
        <v>476</v>
      </c>
      <c r="D25" s="478">
        <v>437</v>
      </c>
      <c r="E25" s="477">
        <v>484</v>
      </c>
      <c r="F25" s="478">
        <v>437</v>
      </c>
      <c r="G25" s="477">
        <v>149</v>
      </c>
      <c r="H25" s="478">
        <v>131</v>
      </c>
      <c r="I25" s="477">
        <v>52</v>
      </c>
      <c r="J25" s="478">
        <v>39</v>
      </c>
      <c r="K25" s="479">
        <v>247</v>
      </c>
      <c r="L25" s="480">
        <v>204</v>
      </c>
      <c r="M25" s="481"/>
      <c r="N25" s="482"/>
      <c r="O25" s="482"/>
      <c r="P25" s="482"/>
    </row>
    <row r="26" spans="2:16" ht="3.75" customHeight="1">
      <c r="B26" s="483"/>
      <c r="C26" s="484"/>
      <c r="D26" s="485"/>
      <c r="E26" s="484"/>
      <c r="F26" s="485"/>
      <c r="G26" s="484"/>
      <c r="H26" s="485"/>
      <c r="I26" s="484"/>
      <c r="J26" s="485"/>
      <c r="K26" s="486"/>
      <c r="L26" s="487"/>
      <c r="M26" s="488"/>
      <c r="N26" s="488"/>
      <c r="O26" s="488"/>
      <c r="P26" s="488"/>
    </row>
    <row r="27" spans="2:16" ht="17.25" customHeight="1">
      <c r="B27" s="471" t="s">
        <v>171</v>
      </c>
      <c r="C27" s="472">
        <v>2556</v>
      </c>
      <c r="D27" s="473">
        <v>1562</v>
      </c>
      <c r="E27" s="472">
        <v>2652</v>
      </c>
      <c r="F27" s="473">
        <v>1562</v>
      </c>
      <c r="G27" s="472">
        <v>227</v>
      </c>
      <c r="H27" s="473">
        <v>208</v>
      </c>
      <c r="I27" s="472">
        <v>169</v>
      </c>
      <c r="J27" s="473">
        <v>101</v>
      </c>
      <c r="K27" s="474">
        <v>94</v>
      </c>
      <c r="L27" s="475">
        <v>58</v>
      </c>
      <c r="M27" s="475"/>
      <c r="N27" s="482"/>
      <c r="O27" s="482"/>
      <c r="P27" s="482"/>
    </row>
    <row r="28" spans="2:16" ht="16.5" customHeight="1">
      <c r="B28" s="476" t="s">
        <v>172</v>
      </c>
      <c r="C28" s="477">
        <v>2556</v>
      </c>
      <c r="D28" s="478">
        <v>1562</v>
      </c>
      <c r="E28" s="477">
        <v>2652</v>
      </c>
      <c r="F28" s="478">
        <v>1562</v>
      </c>
      <c r="G28" s="477">
        <v>227</v>
      </c>
      <c r="H28" s="478">
        <v>208</v>
      </c>
      <c r="I28" s="477">
        <v>169</v>
      </c>
      <c r="J28" s="478">
        <v>101</v>
      </c>
      <c r="K28" s="479">
        <v>94</v>
      </c>
      <c r="L28" s="480">
        <v>58</v>
      </c>
      <c r="M28" s="481"/>
      <c r="N28" s="482"/>
      <c r="O28" s="482"/>
      <c r="P28" s="482"/>
    </row>
    <row r="29" spans="2:16" ht="3.75" customHeight="1">
      <c r="B29" s="483"/>
      <c r="C29" s="484"/>
      <c r="D29" s="485"/>
      <c r="E29" s="484"/>
      <c r="F29" s="485"/>
      <c r="G29" s="484"/>
      <c r="H29" s="485"/>
      <c r="I29" s="484"/>
      <c r="J29" s="485"/>
      <c r="K29" s="486"/>
      <c r="L29" s="487"/>
      <c r="M29" s="488"/>
      <c r="N29" s="488"/>
      <c r="O29" s="488"/>
      <c r="P29" s="488"/>
    </row>
    <row r="30" spans="2:16" ht="17.25" customHeight="1">
      <c r="B30" s="471" t="s">
        <v>227</v>
      </c>
      <c r="C30" s="472">
        <v>126</v>
      </c>
      <c r="D30" s="473">
        <v>132</v>
      </c>
      <c r="E30" s="472">
        <v>126</v>
      </c>
      <c r="F30" s="473">
        <v>132</v>
      </c>
      <c r="G30" s="472">
        <v>82</v>
      </c>
      <c r="H30" s="473">
        <v>121</v>
      </c>
      <c r="I30" s="472">
        <v>11</v>
      </c>
      <c r="J30" s="473">
        <v>7</v>
      </c>
      <c r="K30" s="474">
        <v>229</v>
      </c>
      <c r="L30" s="475">
        <v>135</v>
      </c>
      <c r="M30" s="475"/>
      <c r="N30" s="482"/>
      <c r="O30" s="482"/>
      <c r="P30" s="482"/>
    </row>
    <row r="31" spans="2:16" ht="15.75" customHeight="1">
      <c r="B31" s="476" t="s">
        <v>228</v>
      </c>
      <c r="C31" s="477">
        <v>126</v>
      </c>
      <c r="D31" s="478">
        <v>132</v>
      </c>
      <c r="E31" s="477">
        <v>126</v>
      </c>
      <c r="F31" s="478">
        <v>132</v>
      </c>
      <c r="G31" s="477">
        <v>82</v>
      </c>
      <c r="H31" s="478">
        <v>121</v>
      </c>
      <c r="I31" s="477">
        <v>11</v>
      </c>
      <c r="J31" s="478">
        <v>7</v>
      </c>
      <c r="K31" s="479">
        <v>229</v>
      </c>
      <c r="L31" s="480">
        <v>135</v>
      </c>
      <c r="M31" s="481"/>
      <c r="N31" s="482"/>
      <c r="O31" s="482"/>
      <c r="P31" s="482"/>
    </row>
    <row r="32" spans="2:16" ht="3.75" customHeight="1">
      <c r="B32" s="483"/>
      <c r="C32" s="484"/>
      <c r="D32" s="485"/>
      <c r="E32" s="484"/>
      <c r="F32" s="485"/>
      <c r="G32" s="484"/>
      <c r="H32" s="485"/>
      <c r="I32" s="484"/>
      <c r="J32" s="485"/>
      <c r="K32" s="486"/>
      <c r="L32" s="487"/>
      <c r="M32" s="488"/>
      <c r="N32" s="482"/>
      <c r="O32" s="482"/>
      <c r="P32" s="482"/>
    </row>
    <row r="33" spans="2:16" ht="16.5" customHeight="1">
      <c r="B33" s="491" t="s">
        <v>229</v>
      </c>
      <c r="C33" s="472">
        <v>393</v>
      </c>
      <c r="D33" s="473">
        <v>361</v>
      </c>
      <c r="E33" s="472">
        <v>402</v>
      </c>
      <c r="F33" s="473">
        <v>361</v>
      </c>
      <c r="G33" s="472">
        <v>120</v>
      </c>
      <c r="H33" s="473">
        <v>130</v>
      </c>
      <c r="I33" s="472">
        <v>5</v>
      </c>
      <c r="J33" s="473">
        <v>5</v>
      </c>
      <c r="K33" s="474">
        <v>20</v>
      </c>
      <c r="L33" s="475">
        <v>21</v>
      </c>
      <c r="M33" s="475"/>
      <c r="N33" s="482"/>
      <c r="O33" s="482"/>
      <c r="P33" s="482"/>
    </row>
    <row r="34" spans="2:16" ht="16.5" customHeight="1">
      <c r="B34" s="491" t="s">
        <v>230</v>
      </c>
      <c r="C34" s="472">
        <v>502</v>
      </c>
      <c r="D34" s="473">
        <v>486</v>
      </c>
      <c r="E34" s="472">
        <v>535</v>
      </c>
      <c r="F34" s="473">
        <v>486</v>
      </c>
      <c r="G34" s="472">
        <v>40</v>
      </c>
      <c r="H34" s="473">
        <v>27</v>
      </c>
      <c r="I34" s="472">
        <v>3</v>
      </c>
      <c r="J34" s="473">
        <v>3</v>
      </c>
      <c r="K34" s="474">
        <v>24</v>
      </c>
      <c r="L34" s="475">
        <v>20</v>
      </c>
      <c r="M34" s="475"/>
      <c r="N34" s="482"/>
      <c r="O34" s="482"/>
      <c r="P34" s="482"/>
    </row>
    <row r="35" spans="2:16" ht="16.5" customHeight="1">
      <c r="B35" s="492" t="s">
        <v>231</v>
      </c>
      <c r="C35" s="472">
        <v>134</v>
      </c>
      <c r="D35" s="473">
        <v>157</v>
      </c>
      <c r="E35" s="472">
        <v>169</v>
      </c>
      <c r="F35" s="473">
        <v>157</v>
      </c>
      <c r="G35" s="472">
        <v>53</v>
      </c>
      <c r="H35" s="473">
        <v>34</v>
      </c>
      <c r="I35" s="472">
        <v>17</v>
      </c>
      <c r="J35" s="473">
        <v>22</v>
      </c>
      <c r="K35" s="474">
        <v>578</v>
      </c>
      <c r="L35" s="475">
        <v>657</v>
      </c>
      <c r="M35" s="475"/>
      <c r="N35" s="482"/>
      <c r="O35" s="482"/>
      <c r="P35" s="482"/>
    </row>
    <row r="36" spans="2:16" ht="16.5" customHeight="1">
      <c r="B36" s="492" t="s">
        <v>232</v>
      </c>
      <c r="C36" s="472">
        <v>95</v>
      </c>
      <c r="D36" s="473">
        <v>85</v>
      </c>
      <c r="E36" s="472">
        <v>106</v>
      </c>
      <c r="F36" s="473">
        <v>85</v>
      </c>
      <c r="G36" s="472">
        <v>50</v>
      </c>
      <c r="H36" s="473">
        <v>55</v>
      </c>
      <c r="I36" s="472">
        <v>7</v>
      </c>
      <c r="J36" s="473">
        <v>4</v>
      </c>
      <c r="K36" s="474">
        <v>236</v>
      </c>
      <c r="L36" s="475">
        <v>149</v>
      </c>
      <c r="M36" s="475"/>
      <c r="N36" s="482"/>
      <c r="O36" s="482"/>
      <c r="P36" s="482"/>
    </row>
    <row r="37" spans="2:16" ht="16.5" customHeight="1">
      <c r="B37" s="492" t="s">
        <v>233</v>
      </c>
      <c r="C37" s="472">
        <v>0</v>
      </c>
      <c r="D37" s="473">
        <v>0</v>
      </c>
      <c r="E37" s="472">
        <v>0</v>
      </c>
      <c r="F37" s="473">
        <v>0</v>
      </c>
      <c r="G37" s="472">
        <v>1</v>
      </c>
      <c r="H37" s="473">
        <v>1</v>
      </c>
      <c r="I37" s="472">
        <v>-1</v>
      </c>
      <c r="J37" s="473">
        <v>4</v>
      </c>
      <c r="K37" s="474">
        <v>-12</v>
      </c>
      <c r="L37" s="475">
        <v>71</v>
      </c>
      <c r="M37" s="475"/>
      <c r="N37" s="482"/>
      <c r="O37" s="482"/>
      <c r="P37" s="482"/>
    </row>
    <row r="38" spans="2:16" ht="16.5" customHeight="1">
      <c r="B38" s="492" t="s">
        <v>234</v>
      </c>
      <c r="C38" s="472">
        <v>215</v>
      </c>
      <c r="D38" s="473">
        <v>211</v>
      </c>
      <c r="E38" s="472">
        <v>236</v>
      </c>
      <c r="F38" s="473">
        <v>211</v>
      </c>
      <c r="G38" s="472">
        <v>162</v>
      </c>
      <c r="H38" s="473">
        <v>165</v>
      </c>
      <c r="I38" s="472">
        <v>20</v>
      </c>
      <c r="J38" s="473">
        <v>25</v>
      </c>
      <c r="K38" s="474">
        <v>242</v>
      </c>
      <c r="L38" s="475">
        <v>265</v>
      </c>
      <c r="M38" s="475"/>
      <c r="N38" s="482"/>
      <c r="O38" s="482"/>
      <c r="P38" s="482"/>
    </row>
    <row r="39" spans="2:16" ht="16.5" customHeight="1">
      <c r="B39" s="492" t="s">
        <v>235</v>
      </c>
      <c r="C39" s="472">
        <v>1339</v>
      </c>
      <c r="D39" s="473">
        <v>1300</v>
      </c>
      <c r="E39" s="472">
        <v>1448</v>
      </c>
      <c r="F39" s="473">
        <v>1300</v>
      </c>
      <c r="G39" s="472">
        <v>426</v>
      </c>
      <c r="H39" s="473">
        <v>412</v>
      </c>
      <c r="I39" s="472">
        <v>51</v>
      </c>
      <c r="J39" s="473">
        <v>63</v>
      </c>
      <c r="K39" s="474">
        <v>91</v>
      </c>
      <c r="L39" s="475">
        <v>107</v>
      </c>
      <c r="M39" s="475"/>
      <c r="N39" s="482"/>
      <c r="O39" s="482"/>
      <c r="P39" s="482"/>
    </row>
    <row r="40" spans="2:16" ht="16.5" customHeight="1">
      <c r="B40" s="492" t="s">
        <v>181</v>
      </c>
      <c r="C40" s="472">
        <v>48</v>
      </c>
      <c r="D40" s="473">
        <v>27</v>
      </c>
      <c r="E40" s="472">
        <v>49</v>
      </c>
      <c r="F40" s="473">
        <v>27</v>
      </c>
      <c r="G40" s="472">
        <v>18</v>
      </c>
      <c r="H40" s="473">
        <v>12</v>
      </c>
      <c r="I40" s="472">
        <v>3</v>
      </c>
      <c r="J40" s="473">
        <v>4</v>
      </c>
      <c r="K40" s="474">
        <v>252</v>
      </c>
      <c r="L40" s="475">
        <v>251</v>
      </c>
      <c r="M40" s="475"/>
      <c r="N40" s="482"/>
      <c r="O40" s="482"/>
      <c r="P40" s="482"/>
    </row>
    <row r="41" spans="2:16" ht="16.5" customHeight="1">
      <c r="B41" s="492" t="s">
        <v>183</v>
      </c>
      <c r="C41" s="472">
        <v>66</v>
      </c>
      <c r="D41" s="473">
        <v>61</v>
      </c>
      <c r="E41" s="472">
        <v>66</v>
      </c>
      <c r="F41" s="473">
        <v>61</v>
      </c>
      <c r="G41" s="472">
        <v>49</v>
      </c>
      <c r="H41" s="473">
        <v>50</v>
      </c>
      <c r="I41" s="472">
        <v>8</v>
      </c>
      <c r="J41" s="473">
        <v>8</v>
      </c>
      <c r="K41" s="474">
        <v>270</v>
      </c>
      <c r="L41" s="475">
        <v>282</v>
      </c>
      <c r="M41" s="475"/>
      <c r="N41" s="482"/>
      <c r="O41" s="482"/>
      <c r="P41" s="482"/>
    </row>
    <row r="42" spans="2:13" ht="16.5" customHeight="1">
      <c r="B42" s="492" t="s">
        <v>182</v>
      </c>
      <c r="C42" s="472">
        <v>38</v>
      </c>
      <c r="D42" s="473">
        <v>78</v>
      </c>
      <c r="E42" s="472">
        <v>40</v>
      </c>
      <c r="F42" s="473">
        <v>78</v>
      </c>
      <c r="G42" s="472">
        <v>11</v>
      </c>
      <c r="H42" s="473">
        <v>13</v>
      </c>
      <c r="I42" s="472">
        <v>4</v>
      </c>
      <c r="J42" s="473">
        <v>1</v>
      </c>
      <c r="K42" s="474">
        <v>397</v>
      </c>
      <c r="L42" s="475">
        <v>135</v>
      </c>
      <c r="M42" s="475"/>
    </row>
    <row r="43" spans="2:13" ht="16.5" customHeight="1">
      <c r="B43" s="491" t="s">
        <v>184</v>
      </c>
      <c r="C43" s="472">
        <v>33</v>
      </c>
      <c r="D43" s="473">
        <v>44</v>
      </c>
      <c r="E43" s="472">
        <v>35</v>
      </c>
      <c r="F43" s="473">
        <v>44</v>
      </c>
      <c r="G43" s="472">
        <v>19</v>
      </c>
      <c r="H43" s="473">
        <v>19</v>
      </c>
      <c r="I43" s="472">
        <v>4</v>
      </c>
      <c r="J43" s="473">
        <v>5</v>
      </c>
      <c r="K43" s="474">
        <v>272</v>
      </c>
      <c r="L43" s="475">
        <v>387</v>
      </c>
      <c r="M43" s="475"/>
    </row>
    <row r="44" spans="2:13" ht="16.5" customHeight="1">
      <c r="B44" s="492" t="s">
        <v>180</v>
      </c>
      <c r="C44" s="472">
        <v>15</v>
      </c>
      <c r="D44" s="473">
        <v>16</v>
      </c>
      <c r="E44" s="472">
        <v>18</v>
      </c>
      <c r="F44" s="473">
        <v>16</v>
      </c>
      <c r="G44" s="472">
        <v>14</v>
      </c>
      <c r="H44" s="473">
        <v>16</v>
      </c>
      <c r="I44" s="472">
        <v>0</v>
      </c>
      <c r="J44" s="473">
        <v>-1</v>
      </c>
      <c r="K44" s="489" t="s">
        <v>224</v>
      </c>
      <c r="L44" s="475">
        <v>-222</v>
      </c>
      <c r="M44" s="475"/>
    </row>
    <row r="45" spans="2:13" ht="16.5" customHeight="1">
      <c r="B45" s="492" t="s">
        <v>187</v>
      </c>
      <c r="C45" s="472">
        <v>22</v>
      </c>
      <c r="D45" s="473">
        <v>17</v>
      </c>
      <c r="E45" s="472">
        <v>22</v>
      </c>
      <c r="F45" s="473">
        <v>17</v>
      </c>
      <c r="G45" s="472">
        <v>22</v>
      </c>
      <c r="H45" s="473">
        <v>16</v>
      </c>
      <c r="I45" s="472">
        <v>4</v>
      </c>
      <c r="J45" s="473">
        <v>1</v>
      </c>
      <c r="K45" s="474">
        <v>481</v>
      </c>
      <c r="L45" s="475">
        <v>121</v>
      </c>
      <c r="M45" s="475"/>
    </row>
    <row r="46" spans="2:13" ht="16.5" customHeight="1">
      <c r="B46" s="492" t="s">
        <v>186</v>
      </c>
      <c r="C46" s="472">
        <v>9</v>
      </c>
      <c r="D46" s="473">
        <v>8</v>
      </c>
      <c r="E46" s="472">
        <v>9</v>
      </c>
      <c r="F46" s="473">
        <v>8</v>
      </c>
      <c r="G46" s="472">
        <v>8</v>
      </c>
      <c r="H46" s="473">
        <v>7</v>
      </c>
      <c r="I46" s="472">
        <v>4</v>
      </c>
      <c r="J46" s="473">
        <v>1</v>
      </c>
      <c r="K46" s="474">
        <v>932</v>
      </c>
      <c r="L46" s="475">
        <v>253</v>
      </c>
      <c r="M46" s="475"/>
    </row>
    <row r="47" spans="2:13" ht="16.5" customHeight="1">
      <c r="B47" s="492" t="s">
        <v>185</v>
      </c>
      <c r="C47" s="472">
        <v>5</v>
      </c>
      <c r="D47" s="473">
        <v>6</v>
      </c>
      <c r="E47" s="472">
        <v>5</v>
      </c>
      <c r="F47" s="473">
        <v>6</v>
      </c>
      <c r="G47" s="472">
        <v>3</v>
      </c>
      <c r="H47" s="473">
        <v>3</v>
      </c>
      <c r="I47" s="472">
        <v>2</v>
      </c>
      <c r="J47" s="473">
        <v>0</v>
      </c>
      <c r="K47" s="474">
        <v>879</v>
      </c>
      <c r="L47" s="475">
        <v>0</v>
      </c>
      <c r="M47" s="475"/>
    </row>
    <row r="48" spans="2:13" ht="16.5" customHeight="1">
      <c r="B48" s="492" t="s">
        <v>236</v>
      </c>
      <c r="C48" s="472">
        <v>236</v>
      </c>
      <c r="D48" s="473">
        <v>257</v>
      </c>
      <c r="E48" s="472">
        <v>244</v>
      </c>
      <c r="F48" s="473">
        <v>257</v>
      </c>
      <c r="G48" s="472">
        <v>145</v>
      </c>
      <c r="H48" s="473">
        <v>136</v>
      </c>
      <c r="I48" s="472">
        <v>27</v>
      </c>
      <c r="J48" s="473">
        <v>19</v>
      </c>
      <c r="K48" s="489">
        <v>310</v>
      </c>
      <c r="L48" s="493">
        <v>230</v>
      </c>
      <c r="M48" s="493"/>
    </row>
    <row r="49" spans="2:13" ht="16.5" customHeight="1">
      <c r="B49" s="492" t="s">
        <v>191</v>
      </c>
      <c r="C49" s="472">
        <v>40</v>
      </c>
      <c r="D49" s="473">
        <v>40</v>
      </c>
      <c r="E49" s="472">
        <v>43</v>
      </c>
      <c r="F49" s="473">
        <v>40</v>
      </c>
      <c r="G49" s="472">
        <v>30</v>
      </c>
      <c r="H49" s="473">
        <v>30</v>
      </c>
      <c r="I49" s="472">
        <v>5</v>
      </c>
      <c r="J49" s="473">
        <v>4</v>
      </c>
      <c r="K49" s="474">
        <v>331</v>
      </c>
      <c r="L49" s="475">
        <v>279</v>
      </c>
      <c r="M49" s="475"/>
    </row>
    <row r="50" spans="2:13" ht="16.5" customHeight="1">
      <c r="B50" s="492" t="s">
        <v>237</v>
      </c>
      <c r="C50" s="472">
        <v>1</v>
      </c>
      <c r="D50" s="473">
        <v>1</v>
      </c>
      <c r="E50" s="472">
        <v>1</v>
      </c>
      <c r="F50" s="473">
        <v>1</v>
      </c>
      <c r="G50" s="472">
        <v>1</v>
      </c>
      <c r="H50" s="473">
        <v>0</v>
      </c>
      <c r="I50" s="472">
        <v>0</v>
      </c>
      <c r="J50" s="473">
        <v>0</v>
      </c>
      <c r="K50" s="489" t="s">
        <v>224</v>
      </c>
      <c r="L50" s="490" t="s">
        <v>224</v>
      </c>
      <c r="M50" s="490"/>
    </row>
    <row r="51" spans="2:13" ht="16.5" customHeight="1">
      <c r="B51" s="476" t="s">
        <v>192</v>
      </c>
      <c r="C51" s="477">
        <v>1616</v>
      </c>
      <c r="D51" s="478">
        <v>1598</v>
      </c>
      <c r="E51" s="477">
        <v>1736</v>
      </c>
      <c r="F51" s="478">
        <v>1598</v>
      </c>
      <c r="G51" s="477">
        <v>602</v>
      </c>
      <c r="H51" s="478">
        <v>578</v>
      </c>
      <c r="I51" s="477">
        <v>83</v>
      </c>
      <c r="J51" s="478">
        <v>86</v>
      </c>
      <c r="K51" s="479">
        <v>125</v>
      </c>
      <c r="L51" s="480">
        <v>126</v>
      </c>
      <c r="M51" s="481"/>
    </row>
    <row r="52" spans="2:13" ht="5.25" customHeight="1">
      <c r="B52" s="494"/>
      <c r="C52" s="495"/>
      <c r="D52" s="496"/>
      <c r="E52" s="495"/>
      <c r="F52" s="496"/>
      <c r="G52" s="495"/>
      <c r="H52" s="496"/>
      <c r="I52" s="495"/>
      <c r="J52" s="496"/>
      <c r="K52" s="497"/>
      <c r="L52" s="488"/>
      <c r="M52" s="488"/>
    </row>
    <row r="53" spans="2:13" ht="16.5" customHeight="1" thickBot="1">
      <c r="B53" s="494" t="s">
        <v>238</v>
      </c>
      <c r="C53" s="495">
        <v>-594</v>
      </c>
      <c r="D53" s="496">
        <v>-348</v>
      </c>
      <c r="E53" s="495">
        <v>-594</v>
      </c>
      <c r="F53" s="496">
        <v>-348</v>
      </c>
      <c r="G53" s="495">
        <v>0</v>
      </c>
      <c r="H53" s="496">
        <v>0</v>
      </c>
      <c r="I53" s="495">
        <v>3</v>
      </c>
      <c r="J53" s="496">
        <v>-4</v>
      </c>
      <c r="K53" s="498" t="s">
        <v>239</v>
      </c>
      <c r="L53" s="499" t="s">
        <v>239</v>
      </c>
      <c r="M53" s="499"/>
    </row>
    <row r="54" spans="2:13" ht="17.25" customHeight="1" thickBot="1">
      <c r="B54" s="500" t="s">
        <v>198</v>
      </c>
      <c r="C54" s="501">
        <v>17163</v>
      </c>
      <c r="D54" s="502">
        <v>14837</v>
      </c>
      <c r="E54" s="501">
        <v>17267</v>
      </c>
      <c r="F54" s="502">
        <v>14837</v>
      </c>
      <c r="G54" s="501">
        <v>6276</v>
      </c>
      <c r="H54" s="502">
        <v>6360</v>
      </c>
      <c r="I54" s="501">
        <v>880</v>
      </c>
      <c r="J54" s="502">
        <v>855</v>
      </c>
      <c r="K54" s="503">
        <v>73</v>
      </c>
      <c r="L54" s="504">
        <v>74</v>
      </c>
      <c r="M54" s="481"/>
    </row>
    <row r="55" ht="1.5" customHeight="1">
      <c r="B55" s="505"/>
    </row>
    <row r="56" spans="2:13" ht="30" customHeight="1">
      <c r="B56" s="532" t="s">
        <v>240</v>
      </c>
      <c r="C56" s="532"/>
      <c r="D56" s="532"/>
      <c r="E56" s="532"/>
      <c r="F56" s="532"/>
      <c r="G56" s="532"/>
      <c r="H56" s="532"/>
      <c r="I56" s="532"/>
      <c r="J56" s="532"/>
      <c r="K56" s="532"/>
      <c r="L56" s="532"/>
      <c r="M56" s="506"/>
    </row>
    <row r="57" spans="2:13" ht="30" customHeight="1">
      <c r="B57" s="532" t="s">
        <v>241</v>
      </c>
      <c r="C57" s="532"/>
      <c r="D57" s="532"/>
      <c r="E57" s="532"/>
      <c r="F57" s="532"/>
      <c r="G57" s="532"/>
      <c r="H57" s="532"/>
      <c r="I57" s="532"/>
      <c r="J57" s="532"/>
      <c r="K57" s="532"/>
      <c r="L57" s="532"/>
      <c r="M57" s="506"/>
    </row>
    <row r="58" spans="2:10" ht="16.5" customHeight="1">
      <c r="B58" s="507" t="s">
        <v>242</v>
      </c>
      <c r="C58" s="508"/>
      <c r="D58" s="508"/>
      <c r="E58" s="508"/>
      <c r="F58" s="508"/>
      <c r="G58" s="508"/>
      <c r="H58" s="508"/>
      <c r="I58" s="508"/>
      <c r="J58" s="508"/>
    </row>
    <row r="59" spans="2:13" ht="30" customHeight="1">
      <c r="B59" s="532" t="s">
        <v>243</v>
      </c>
      <c r="C59" s="532"/>
      <c r="D59" s="532"/>
      <c r="E59" s="532"/>
      <c r="F59" s="532"/>
      <c r="G59" s="532"/>
      <c r="H59" s="532"/>
      <c r="I59" s="532"/>
      <c r="J59" s="532"/>
      <c r="K59" s="532"/>
      <c r="L59" s="532"/>
      <c r="M59" s="506"/>
    </row>
    <row r="60" spans="2:10" ht="16.5" customHeight="1">
      <c r="B60" s="507" t="s">
        <v>244</v>
      </c>
      <c r="C60" s="508"/>
      <c r="D60" s="508"/>
      <c r="E60" s="508"/>
      <c r="F60" s="508"/>
      <c r="G60" s="508"/>
      <c r="H60" s="508"/>
      <c r="I60" s="508"/>
      <c r="J60" s="508"/>
    </row>
    <row r="61" spans="2:13" ht="27" customHeight="1">
      <c r="B61" s="532" t="s">
        <v>245</v>
      </c>
      <c r="C61" s="532"/>
      <c r="D61" s="532"/>
      <c r="E61" s="532"/>
      <c r="F61" s="532"/>
      <c r="G61" s="532"/>
      <c r="H61" s="532"/>
      <c r="I61" s="532"/>
      <c r="J61" s="532"/>
      <c r="K61" s="532"/>
      <c r="L61" s="532"/>
      <c r="M61" s="506"/>
    </row>
    <row r="62" spans="2:10" ht="16.5" customHeight="1">
      <c r="B62" s="509" t="s">
        <v>246</v>
      </c>
      <c r="C62" s="508"/>
      <c r="D62" s="508"/>
      <c r="E62" s="508"/>
      <c r="F62" s="508"/>
      <c r="G62" s="508"/>
      <c r="H62" s="508"/>
      <c r="I62" s="508"/>
      <c r="J62" s="508"/>
    </row>
    <row r="63" spans="2:10" ht="16.5" customHeight="1">
      <c r="B63" s="509" t="s">
        <v>247</v>
      </c>
      <c r="C63" s="508"/>
      <c r="D63" s="508"/>
      <c r="E63" s="508"/>
      <c r="F63" s="508"/>
      <c r="G63" s="508"/>
      <c r="H63" s="508"/>
      <c r="I63" s="508"/>
      <c r="J63" s="508"/>
    </row>
    <row r="64" spans="2:10" ht="16.5" customHeight="1">
      <c r="B64" s="509" t="s">
        <v>248</v>
      </c>
      <c r="C64" s="508"/>
      <c r="D64" s="508"/>
      <c r="E64" s="508"/>
      <c r="F64" s="508"/>
      <c r="G64" s="508"/>
      <c r="H64" s="508"/>
      <c r="I64" s="508"/>
      <c r="J64" s="508"/>
    </row>
    <row r="66" ht="12.75">
      <c r="A66" s="458"/>
    </row>
    <row r="67" ht="12.75">
      <c r="A67" s="458"/>
    </row>
    <row r="68" ht="12.75">
      <c r="A68" s="458"/>
    </row>
    <row r="69" ht="12.75">
      <c r="A69" s="458"/>
    </row>
  </sheetData>
  <sheetProtection/>
  <mergeCells count="16">
    <mergeCell ref="B57:L57"/>
    <mergeCell ref="B59:L59"/>
    <mergeCell ref="B61:L61"/>
    <mergeCell ref="C6:D6"/>
    <mergeCell ref="E6:F6"/>
    <mergeCell ref="G6:H6"/>
    <mergeCell ref="I6:J6"/>
    <mergeCell ref="K6:L6"/>
    <mergeCell ref="B56:L56"/>
    <mergeCell ref="C4:D4"/>
    <mergeCell ref="E4:F4"/>
    <mergeCell ref="G4:H4"/>
    <mergeCell ref="I4:J4"/>
    <mergeCell ref="K4:L4"/>
    <mergeCell ref="C5:D5"/>
    <mergeCell ref="E5:F5"/>
  </mergeCells>
  <printOptions/>
  <pageMargins left="0.7874015748031497" right="0.3937007874015748" top="0.3937007874015748" bottom="0.07874015748031496" header="0.1968503937007874" footer="0.5118110236220472"/>
  <pageSetup fitToHeight="1" fitToWidth="1" horizontalDpi="600" verticalDpi="600" orientation="landscape" paperSize="9" scale="56"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BI197"/>
  <sheetViews>
    <sheetView showGridLines="0" zoomScalePageLayoutView="0" workbookViewId="0" topLeftCell="A1">
      <pane xSplit="1" topLeftCell="D1" activePane="topRight" state="frozen"/>
      <selection pane="topLeft" activeCell="A1" sqref="A1"/>
      <selection pane="topRight" activeCell="A45" sqref="A45"/>
    </sheetView>
  </sheetViews>
  <sheetFormatPr defaultColWidth="10.8515625" defaultRowHeight="12.75"/>
  <cols>
    <col min="1" max="1" width="55.140625" style="67" customWidth="1"/>
    <col min="2" max="6" width="12.7109375" style="95" customWidth="1"/>
    <col min="7" max="7" width="9.7109375" style="299" customWidth="1"/>
    <col min="8" max="8" width="1.7109375" style="5" customWidth="1"/>
    <col min="9" max="11" width="12.7109375" style="300" customWidth="1"/>
    <col min="12" max="13" width="12.7109375" style="95" customWidth="1"/>
    <col min="14" max="14" width="9.7109375" style="299" customWidth="1"/>
    <col min="15" max="15" width="1.7109375" style="5" customWidth="1"/>
    <col min="16" max="18" width="12.7109375" style="300" customWidth="1"/>
    <col min="19" max="20" width="12.7109375" style="95" customWidth="1"/>
    <col min="21" max="21" width="9.7109375" style="299" customWidth="1"/>
    <col min="22" max="22" width="1.7109375" style="5" customWidth="1"/>
    <col min="23" max="25" width="12.7109375" style="300" customWidth="1"/>
    <col min="26" max="27" width="12.7109375" style="95" customWidth="1"/>
    <col min="28" max="28" width="9.7109375" style="299" customWidth="1"/>
    <col min="29" max="29" width="1.7109375" style="5" customWidth="1"/>
    <col min="30" max="32" width="12.7109375" style="300" customWidth="1"/>
    <col min="33" max="34" width="12.7109375" style="95" customWidth="1"/>
    <col min="35" max="35" width="9.7109375" style="299" customWidth="1"/>
    <col min="36" max="36" width="1.7109375" style="5" customWidth="1"/>
    <col min="37" max="39" width="12.7109375" style="300" customWidth="1"/>
    <col min="40" max="41" width="12.7109375" style="95" customWidth="1"/>
    <col min="42" max="42" width="9.7109375" style="299" customWidth="1"/>
    <col min="43" max="43" width="1.7109375" style="5" customWidth="1"/>
    <col min="44" max="44" width="11.421875" style="0" customWidth="1"/>
    <col min="45" max="94" width="11.7109375" style="5" customWidth="1"/>
    <col min="95" max="95" width="12.7109375" style="5" bestFit="1" customWidth="1"/>
    <col min="96" max="96" width="10.7109375" style="5" bestFit="1" customWidth="1"/>
    <col min="97" max="98" width="11.421875" style="5" customWidth="1"/>
    <col min="99" max="99" width="10.421875" style="5" bestFit="1" customWidth="1"/>
    <col min="100" max="100" width="12.7109375" style="5" bestFit="1" customWidth="1"/>
    <col min="101" max="101" width="12.00390625" style="5" bestFit="1" customWidth="1"/>
    <col min="102" max="103" width="12.7109375" style="5" bestFit="1" customWidth="1"/>
    <col min="104" max="104" width="11.00390625" style="5" bestFit="1" customWidth="1"/>
    <col min="105" max="105" width="12.7109375" style="5" bestFit="1" customWidth="1"/>
    <col min="106" max="106" width="11.421875" style="5" customWidth="1"/>
    <col min="107" max="107" width="11.28125" style="5" bestFit="1" customWidth="1"/>
    <col min="108" max="109" width="10.7109375" style="5" bestFit="1" customWidth="1"/>
    <col min="110" max="110" width="12.00390625" style="5" bestFit="1" customWidth="1"/>
    <col min="111" max="111" width="12.7109375" style="5" bestFit="1" customWidth="1"/>
    <col min="112" max="112" width="11.28125" style="5" bestFit="1" customWidth="1"/>
    <col min="113" max="114" width="12.00390625" style="5" bestFit="1" customWidth="1"/>
    <col min="115" max="116" width="12.7109375" style="5" bestFit="1" customWidth="1"/>
    <col min="117" max="117" width="10.7109375" style="5" bestFit="1" customWidth="1"/>
    <col min="118" max="118" width="12.7109375" style="5" bestFit="1" customWidth="1"/>
    <col min="119" max="120" width="12.00390625" style="5" bestFit="1" customWidth="1"/>
    <col min="121" max="121" width="12.7109375" style="5" bestFit="1" customWidth="1"/>
    <col min="122" max="122" width="14.57421875" style="5" bestFit="1" customWidth="1"/>
    <col min="123" max="123" width="10.421875" style="5" bestFit="1" customWidth="1"/>
    <col min="124" max="124" width="9.140625" style="5" customWidth="1"/>
    <col min="125" max="125" width="11.00390625" style="5" bestFit="1" customWidth="1"/>
    <col min="126" max="126" width="10.8515625" style="5" bestFit="1" customWidth="1"/>
    <col min="127" max="127" width="10.140625" style="5" bestFit="1" customWidth="1"/>
    <col min="128" max="128" width="11.00390625" style="5" bestFit="1" customWidth="1"/>
    <col min="129" max="131" width="10.7109375" style="5" bestFit="1" customWidth="1"/>
    <col min="132" max="132" width="12.00390625" style="5" bestFit="1" customWidth="1"/>
    <col min="133" max="133" width="15.140625" style="5" bestFit="1" customWidth="1"/>
    <col min="134" max="134" width="12.7109375" style="5" bestFit="1" customWidth="1"/>
    <col min="135" max="136" width="12.00390625" style="5" bestFit="1" customWidth="1"/>
    <col min="137" max="137" width="11.421875" style="5" customWidth="1"/>
    <col min="138" max="138" width="10.28125" style="5" bestFit="1" customWidth="1"/>
    <col min="139" max="139" width="11.421875" style="5" customWidth="1"/>
    <col min="140" max="140" width="10.8515625" style="5" bestFit="1" customWidth="1"/>
    <col min="141" max="141" width="10.421875" style="5" bestFit="1" customWidth="1"/>
    <col min="142" max="143" width="11.421875" style="5" customWidth="1"/>
    <col min="144" max="144" width="15.140625" style="5" bestFit="1" customWidth="1"/>
    <col min="145" max="148" width="12.00390625" style="5" bestFit="1" customWidth="1"/>
    <col min="149" max="149" width="13.8515625" style="5" bestFit="1" customWidth="1"/>
    <col min="150" max="150" width="11.00390625" style="5" bestFit="1" customWidth="1"/>
    <col min="151" max="151" width="10.7109375" style="5" bestFit="1" customWidth="1"/>
    <col min="152" max="165" width="12.00390625" style="5" bestFit="1" customWidth="1"/>
    <col min="166" max="166" width="13.8515625" style="5" bestFit="1" customWidth="1"/>
    <col min="167" max="167" width="10.421875" style="5" bestFit="1" customWidth="1"/>
    <col min="168" max="168" width="9.140625" style="5" customWidth="1"/>
    <col min="169" max="170" width="12.00390625" style="5" bestFit="1" customWidth="1"/>
    <col min="171" max="171" width="12.7109375" style="5" bestFit="1" customWidth="1"/>
    <col min="172" max="172" width="14.57421875" style="5" bestFit="1" customWidth="1"/>
    <col min="173" max="177" width="12.00390625" style="5" bestFit="1" customWidth="1"/>
    <col min="178" max="178" width="13.8515625" style="5" bestFit="1" customWidth="1"/>
    <col min="179" max="179" width="11.421875" style="5" customWidth="1"/>
    <col min="180" max="181" width="12.00390625" style="5" bestFit="1" customWidth="1"/>
    <col min="182" max="182" width="11.00390625" style="5" bestFit="1" customWidth="1"/>
    <col min="183" max="183" width="10.8515625" style="5" bestFit="1" customWidth="1"/>
    <col min="184" max="16384" width="10.8515625" style="5" customWidth="1"/>
  </cols>
  <sheetData>
    <row r="1" spans="1:42" s="9" customFormat="1" ht="19.5" customHeight="1">
      <c r="A1" s="176" t="s">
        <v>115</v>
      </c>
      <c r="B1" s="191"/>
      <c r="C1" s="191"/>
      <c r="D1" s="191"/>
      <c r="E1" s="191"/>
      <c r="F1" s="191"/>
      <c r="G1" s="238"/>
      <c r="I1" s="19"/>
      <c r="J1" s="19"/>
      <c r="K1" s="19"/>
      <c r="L1" s="191"/>
      <c r="M1" s="191"/>
      <c r="N1" s="238"/>
      <c r="P1" s="19"/>
      <c r="Q1" s="19"/>
      <c r="R1" s="19"/>
      <c r="S1" s="191"/>
      <c r="T1" s="191"/>
      <c r="U1" s="238"/>
      <c r="W1" s="19"/>
      <c r="X1" s="19"/>
      <c r="Y1" s="19"/>
      <c r="Z1" s="191"/>
      <c r="AA1" s="191"/>
      <c r="AB1" s="238"/>
      <c r="AD1" s="19"/>
      <c r="AE1" s="19"/>
      <c r="AF1" s="19"/>
      <c r="AG1" s="191"/>
      <c r="AH1" s="191"/>
      <c r="AI1" s="238"/>
      <c r="AK1" s="19"/>
      <c r="AL1" s="19"/>
      <c r="AM1" s="19"/>
      <c r="AN1" s="191"/>
      <c r="AO1" s="191"/>
      <c r="AP1" s="238"/>
    </row>
    <row r="2" spans="1:42" s="9" customFormat="1" ht="19.5" customHeight="1">
      <c r="A2" s="177" t="s">
        <v>133</v>
      </c>
      <c r="B2" s="191"/>
      <c r="C2" s="191"/>
      <c r="D2" s="191"/>
      <c r="E2" s="191"/>
      <c r="F2" s="191"/>
      <c r="G2" s="238"/>
      <c r="I2" s="19"/>
      <c r="J2" s="19"/>
      <c r="K2" s="19"/>
      <c r="L2" s="191"/>
      <c r="M2" s="191"/>
      <c r="N2" s="238"/>
      <c r="P2" s="19"/>
      <c r="Q2" s="19"/>
      <c r="R2" s="19"/>
      <c r="S2" s="191"/>
      <c r="T2" s="191"/>
      <c r="U2" s="238"/>
      <c r="W2" s="19"/>
      <c r="X2" s="19"/>
      <c r="Y2" s="19"/>
      <c r="Z2" s="191"/>
      <c r="AA2" s="191"/>
      <c r="AB2" s="238"/>
      <c r="AD2" s="19"/>
      <c r="AE2" s="19"/>
      <c r="AF2" s="19"/>
      <c r="AG2" s="191"/>
      <c r="AH2" s="191"/>
      <c r="AI2" s="238"/>
      <c r="AK2" s="19"/>
      <c r="AL2" s="19"/>
      <c r="AM2" s="19"/>
      <c r="AN2" s="191"/>
      <c r="AO2" s="191"/>
      <c r="AP2" s="238"/>
    </row>
    <row r="3" spans="1:42" s="14" customFormat="1" ht="12" customHeight="1">
      <c r="A3" s="178"/>
      <c r="B3" s="193"/>
      <c r="C3" s="193"/>
      <c r="D3" s="193"/>
      <c r="E3" s="193"/>
      <c r="F3" s="193"/>
      <c r="G3" s="195"/>
      <c r="I3" s="21"/>
      <c r="J3" s="21"/>
      <c r="K3" s="21"/>
      <c r="L3" s="193"/>
      <c r="M3" s="193"/>
      <c r="N3" s="195"/>
      <c r="P3" s="21"/>
      <c r="Q3" s="21"/>
      <c r="R3" s="21"/>
      <c r="S3" s="193"/>
      <c r="T3" s="193"/>
      <c r="U3" s="195"/>
      <c r="W3" s="21"/>
      <c r="X3" s="21"/>
      <c r="Y3" s="21"/>
      <c r="Z3" s="193"/>
      <c r="AA3" s="193"/>
      <c r="AB3" s="195"/>
      <c r="AD3" s="21"/>
      <c r="AE3" s="21"/>
      <c r="AF3" s="21"/>
      <c r="AG3" s="193"/>
      <c r="AH3" s="193"/>
      <c r="AI3" s="195"/>
      <c r="AK3" s="21"/>
      <c r="AL3" s="21"/>
      <c r="AM3" s="21"/>
      <c r="AN3" s="193"/>
      <c r="AO3" s="193"/>
      <c r="AP3" s="195"/>
    </row>
    <row r="4" spans="1:43" s="14" customFormat="1" ht="19.5" customHeight="1">
      <c r="A4" s="239" t="s">
        <v>85</v>
      </c>
      <c r="B4" s="121" t="s">
        <v>22</v>
      </c>
      <c r="C4" s="240"/>
      <c r="D4" s="240"/>
      <c r="E4" s="240"/>
      <c r="F4" s="240"/>
      <c r="G4" s="241"/>
      <c r="H4" s="11"/>
      <c r="I4" s="121" t="s">
        <v>21</v>
      </c>
      <c r="J4" s="242"/>
      <c r="K4" s="242"/>
      <c r="L4" s="240"/>
      <c r="M4" s="240"/>
      <c r="N4" s="241"/>
      <c r="O4" s="11"/>
      <c r="P4" s="121" t="s">
        <v>6</v>
      </c>
      <c r="Q4" s="242"/>
      <c r="R4" s="242"/>
      <c r="S4" s="240"/>
      <c r="T4" s="240"/>
      <c r="U4" s="241"/>
      <c r="V4" s="11"/>
      <c r="W4" s="121" t="s">
        <v>59</v>
      </c>
      <c r="X4" s="242"/>
      <c r="Y4" s="242"/>
      <c r="Z4" s="240"/>
      <c r="AA4" s="240"/>
      <c r="AB4" s="241"/>
      <c r="AC4" s="11"/>
      <c r="AD4" s="121" t="s">
        <v>61</v>
      </c>
      <c r="AE4" s="242"/>
      <c r="AF4" s="242"/>
      <c r="AG4" s="240"/>
      <c r="AH4" s="240"/>
      <c r="AI4" s="241"/>
      <c r="AJ4" s="11"/>
      <c r="AK4" s="121" t="s">
        <v>68</v>
      </c>
      <c r="AL4" s="242"/>
      <c r="AM4" s="242"/>
      <c r="AN4" s="240"/>
      <c r="AO4" s="240"/>
      <c r="AP4" s="241"/>
      <c r="AQ4" s="11"/>
    </row>
    <row r="5" spans="1:52" s="248" customFormat="1" ht="19.5" customHeight="1" thickBot="1">
      <c r="A5" s="34" t="s">
        <v>69</v>
      </c>
      <c r="B5" s="244">
        <v>41364</v>
      </c>
      <c r="C5" s="244">
        <v>41455</v>
      </c>
      <c r="D5" s="244">
        <v>41547</v>
      </c>
      <c r="E5" s="245">
        <v>41639</v>
      </c>
      <c r="F5" s="245">
        <v>41729</v>
      </c>
      <c r="G5" s="23" t="s">
        <v>135</v>
      </c>
      <c r="H5" s="246"/>
      <c r="I5" s="247">
        <v>41364</v>
      </c>
      <c r="J5" s="247">
        <v>41455</v>
      </c>
      <c r="K5" s="247">
        <v>41547</v>
      </c>
      <c r="L5" s="245">
        <v>41639</v>
      </c>
      <c r="M5" s="245">
        <v>41729</v>
      </c>
      <c r="N5" s="23" t="s">
        <v>135</v>
      </c>
      <c r="O5" s="246"/>
      <c r="P5" s="247">
        <v>41364</v>
      </c>
      <c r="Q5" s="247">
        <v>41455</v>
      </c>
      <c r="R5" s="247">
        <v>41547</v>
      </c>
      <c r="S5" s="245">
        <v>41639</v>
      </c>
      <c r="T5" s="245">
        <v>41729</v>
      </c>
      <c r="U5" s="23" t="s">
        <v>135</v>
      </c>
      <c r="V5" s="246"/>
      <c r="W5" s="247">
        <v>41364</v>
      </c>
      <c r="X5" s="247">
        <v>41455</v>
      </c>
      <c r="Y5" s="247">
        <v>41547</v>
      </c>
      <c r="Z5" s="245">
        <v>41639</v>
      </c>
      <c r="AA5" s="245">
        <v>41729</v>
      </c>
      <c r="AB5" s="23" t="s">
        <v>135</v>
      </c>
      <c r="AC5" s="246"/>
      <c r="AD5" s="247">
        <v>41364</v>
      </c>
      <c r="AE5" s="247">
        <v>41455</v>
      </c>
      <c r="AF5" s="247">
        <v>41547</v>
      </c>
      <c r="AG5" s="245">
        <v>41639</v>
      </c>
      <c r="AH5" s="245">
        <v>41729</v>
      </c>
      <c r="AI5" s="23" t="s">
        <v>135</v>
      </c>
      <c r="AJ5" s="246"/>
      <c r="AK5" s="247">
        <v>41364</v>
      </c>
      <c r="AL5" s="247">
        <v>41455</v>
      </c>
      <c r="AM5" s="247">
        <v>41547</v>
      </c>
      <c r="AN5" s="245">
        <v>41639</v>
      </c>
      <c r="AO5" s="245">
        <v>41729</v>
      </c>
      <c r="AP5" s="23" t="s">
        <v>135</v>
      </c>
      <c r="AQ5" s="246"/>
      <c r="AS5" s="249"/>
      <c r="AT5" s="249"/>
      <c r="AU5" s="249"/>
      <c r="AV5" s="249"/>
      <c r="AW5" s="249"/>
      <c r="AX5" s="249"/>
      <c r="AY5" s="249"/>
      <c r="AZ5" s="249"/>
    </row>
    <row r="6" spans="1:45" s="253" customFormat="1" ht="12.75">
      <c r="A6" s="16" t="s">
        <v>86</v>
      </c>
      <c r="B6" s="250">
        <f aca="true" t="shared" si="0" ref="B6:B16">SUM(I6,P6,W6,AD6,AK6)</f>
        <v>14309</v>
      </c>
      <c r="C6" s="250">
        <f aca="true" t="shared" si="1" ref="C6:C16">SUM(J6,Q6,X6,AE6,AL6)</f>
        <v>12969</v>
      </c>
      <c r="D6" s="250">
        <f aca="true" t="shared" si="2" ref="D6:D16">SUM(K6,R6,Y6,AF6,AM6)</f>
        <v>13069</v>
      </c>
      <c r="E6" s="251">
        <f aca="true" t="shared" si="3" ref="E6:E16">SUM(L6,S6,Z6,AG6,AN6)</f>
        <v>11207</v>
      </c>
      <c r="F6" s="251">
        <f>M6+T6+AA6+AH6+AO6</f>
        <v>12167</v>
      </c>
      <c r="G6" s="252">
        <f>IF(OR(AND(E6&lt;0,F6&gt;0),AND(E6&gt;0,F6&lt;0),E6=0,E6="-",F6="-"),"-",(F6-E6)/E6)</f>
        <v>0.08566074774694388</v>
      </c>
      <c r="I6" s="254">
        <v>4900</v>
      </c>
      <c r="J6" s="254">
        <v>3648</v>
      </c>
      <c r="K6" s="254">
        <v>3593</v>
      </c>
      <c r="L6" s="256">
        <v>2773</v>
      </c>
      <c r="M6" s="256">
        <v>3858</v>
      </c>
      <c r="N6" s="252">
        <f aca="true" t="shared" si="4" ref="N6:N17">IF(OR(AND(L6&lt;0,M6&gt;0),AND(L6&gt;0,M6&lt;0),L6=0,L6="-",M6="-"),"-",(M6-L6)/L6)</f>
        <v>0.3912729895420123</v>
      </c>
      <c r="P6" s="254">
        <v>6320</v>
      </c>
      <c r="Q6" s="254">
        <v>6662</v>
      </c>
      <c r="R6" s="254">
        <v>7107</v>
      </c>
      <c r="S6" s="256">
        <v>5828</v>
      </c>
      <c r="T6" s="251">
        <v>6508</v>
      </c>
      <c r="U6" s="147">
        <f aca="true" t="shared" si="5" ref="U6:U17">IF(OR(AND(S6&lt;0,T6&gt;0),AND(S6&gt;0,T6&lt;0),S6=0,S6="-",T6="-"),"-",(T6-S6)/S6)</f>
        <v>0.11667810569663692</v>
      </c>
      <c r="W6" s="254">
        <v>1467</v>
      </c>
      <c r="X6" s="254">
        <v>1799</v>
      </c>
      <c r="Y6" s="254">
        <v>2043</v>
      </c>
      <c r="Z6" s="256">
        <v>1861</v>
      </c>
      <c r="AA6" s="251">
        <v>1559</v>
      </c>
      <c r="AB6" s="147">
        <f aca="true" t="shared" si="6" ref="AB6:AB17">IF(OR(AND(Z6&lt;0,AA6&gt;0),AND(Z6&gt;0,AA6&lt;0),Z6=0,Z6="-",AA6="-"),"-",(AA6-Z6)/Z6)</f>
        <v>-0.16227834497581944</v>
      </c>
      <c r="AD6" s="254">
        <v>3399</v>
      </c>
      <c r="AE6" s="254">
        <v>3100</v>
      </c>
      <c r="AF6" s="254">
        <v>2751</v>
      </c>
      <c r="AG6" s="256">
        <v>1497</v>
      </c>
      <c r="AH6" s="251">
        <v>1382</v>
      </c>
      <c r="AI6" s="147">
        <f aca="true" t="shared" si="7" ref="AI6:AI17">IF(OR(AND(AG6&lt;0,AH6&gt;0),AND(AG6&gt;0,AH6&lt;0),AG6=0,AG6="-",AH6="-"),"-",(AH6-AG6)/AG6)</f>
        <v>-0.07682030728122913</v>
      </c>
      <c r="AK6" s="254">
        <v>-1777</v>
      </c>
      <c r="AL6" s="254">
        <v>-2240</v>
      </c>
      <c r="AM6" s="254">
        <v>-2425</v>
      </c>
      <c r="AN6" s="256">
        <v>-752</v>
      </c>
      <c r="AO6" s="251">
        <v>-1140</v>
      </c>
      <c r="AP6" s="147">
        <f aca="true" t="shared" si="8" ref="AP6:AP17">IF(OR(AND(AN6&lt;0,AO6&gt;0),AND(AN6&gt;0,AO6&lt;0),AN6=0,AN6="-",AO6="-"),"-",(AO6-AN6)/AN6)</f>
        <v>0.5159574468085106</v>
      </c>
      <c r="AS6" s="257"/>
    </row>
    <row r="7" spans="1:45" s="253" customFormat="1" ht="12.75">
      <c r="A7" s="16" t="s">
        <v>87</v>
      </c>
      <c r="B7" s="250">
        <f t="shared" si="0"/>
        <v>6110</v>
      </c>
      <c r="C7" s="250">
        <f t="shared" si="1"/>
        <v>5955</v>
      </c>
      <c r="D7" s="250">
        <f t="shared" si="2"/>
        <v>6462</v>
      </c>
      <c r="E7" s="251">
        <f t="shared" si="3"/>
        <v>6661</v>
      </c>
      <c r="F7" s="251">
        <f aca="true" t="shared" si="9" ref="F7:F16">M7+T7+AA7+AH7+AO7</f>
        <v>5889</v>
      </c>
      <c r="G7" s="252">
        <f aca="true" t="shared" si="10" ref="G7:G17">IF(OR(AND(E7&lt;0,F7&gt;0),AND(E7&gt;0,F7&lt;0),E7=0,E7="-",F7="-"),"-",(F7-E7)/E7)</f>
        <v>-0.11589851373667617</v>
      </c>
      <c r="I7" s="254">
        <v>434</v>
      </c>
      <c r="J7" s="254">
        <v>599</v>
      </c>
      <c r="K7" s="254">
        <v>588</v>
      </c>
      <c r="L7" s="256">
        <v>639</v>
      </c>
      <c r="M7" s="256">
        <v>519</v>
      </c>
      <c r="N7" s="252">
        <f t="shared" si="4"/>
        <v>-0.18779342723004694</v>
      </c>
      <c r="P7" s="254">
        <v>5202</v>
      </c>
      <c r="Q7" s="254">
        <v>5036</v>
      </c>
      <c r="R7" s="254">
        <v>5494</v>
      </c>
      <c r="S7" s="256">
        <v>5548</v>
      </c>
      <c r="T7" s="251">
        <v>5438</v>
      </c>
      <c r="U7" s="147">
        <f t="shared" si="5"/>
        <v>-0.019826964671953856</v>
      </c>
      <c r="W7" s="254">
        <v>657</v>
      </c>
      <c r="X7" s="254">
        <v>596</v>
      </c>
      <c r="Y7" s="254">
        <v>614</v>
      </c>
      <c r="Z7" s="256">
        <v>635</v>
      </c>
      <c r="AA7" s="256">
        <v>111</v>
      </c>
      <c r="AB7" s="147">
        <f t="shared" si="6"/>
        <v>-0.8251968503937008</v>
      </c>
      <c r="AD7" s="254">
        <v>116</v>
      </c>
      <c r="AE7" s="254">
        <v>128</v>
      </c>
      <c r="AF7" s="254">
        <v>183</v>
      </c>
      <c r="AG7" s="256">
        <v>307</v>
      </c>
      <c r="AH7" s="256">
        <v>187</v>
      </c>
      <c r="AI7" s="147">
        <f t="shared" si="7"/>
        <v>-0.39087947882736157</v>
      </c>
      <c r="AK7" s="254">
        <v>-299</v>
      </c>
      <c r="AL7" s="254">
        <v>-404</v>
      </c>
      <c r="AM7" s="254">
        <v>-417</v>
      </c>
      <c r="AN7" s="256">
        <v>-468</v>
      </c>
      <c r="AO7" s="256">
        <v>-366</v>
      </c>
      <c r="AP7" s="147">
        <f t="shared" si="8"/>
        <v>-0.21794871794871795</v>
      </c>
      <c r="AS7" s="257"/>
    </row>
    <row r="8" spans="1:45" s="154" customFormat="1" ht="12.75">
      <c r="A8" s="46" t="s">
        <v>88</v>
      </c>
      <c r="B8" s="56">
        <f t="shared" si="0"/>
        <v>409879</v>
      </c>
      <c r="C8" s="56">
        <f t="shared" si="1"/>
        <v>399286</v>
      </c>
      <c r="D8" s="56">
        <f t="shared" si="2"/>
        <v>402735</v>
      </c>
      <c r="E8" s="92">
        <f t="shared" si="3"/>
        <v>411148</v>
      </c>
      <c r="F8" s="92">
        <f t="shared" si="9"/>
        <v>430291</v>
      </c>
      <c r="G8" s="252">
        <f t="shared" si="10"/>
        <v>0.046559876248941985</v>
      </c>
      <c r="I8" s="49">
        <v>91904</v>
      </c>
      <c r="J8" s="49">
        <v>90094</v>
      </c>
      <c r="K8" s="49">
        <v>89650</v>
      </c>
      <c r="L8" s="45">
        <v>88432</v>
      </c>
      <c r="M8" s="45">
        <v>90180</v>
      </c>
      <c r="N8" s="252">
        <f t="shared" si="4"/>
        <v>0.019766600325673966</v>
      </c>
      <c r="P8" s="49">
        <v>307396</v>
      </c>
      <c r="Q8" s="49">
        <v>300238</v>
      </c>
      <c r="R8" s="49">
        <v>302671</v>
      </c>
      <c r="S8" s="45">
        <v>309037</v>
      </c>
      <c r="T8" s="92">
        <v>324996</v>
      </c>
      <c r="U8" s="147">
        <f t="shared" si="5"/>
        <v>0.05164106563291774</v>
      </c>
      <c r="W8" s="49">
        <v>1110</v>
      </c>
      <c r="X8" s="49">
        <v>1097</v>
      </c>
      <c r="Y8" s="49">
        <v>1156</v>
      </c>
      <c r="Z8" s="45">
        <v>1141</v>
      </c>
      <c r="AA8" s="45">
        <v>129</v>
      </c>
      <c r="AB8" s="147">
        <f t="shared" si="6"/>
        <v>-0.8869412795793163</v>
      </c>
      <c r="AD8" s="49">
        <v>100044</v>
      </c>
      <c r="AE8" s="49">
        <v>98560</v>
      </c>
      <c r="AF8" s="49">
        <v>100705</v>
      </c>
      <c r="AG8" s="45">
        <v>103727</v>
      </c>
      <c r="AH8" s="45">
        <v>106776</v>
      </c>
      <c r="AI8" s="147">
        <f t="shared" si="7"/>
        <v>0.02939446817125724</v>
      </c>
      <c r="AK8" s="49">
        <v>-90575</v>
      </c>
      <c r="AL8" s="49">
        <v>-90703</v>
      </c>
      <c r="AM8" s="49">
        <v>-91447</v>
      </c>
      <c r="AN8" s="45">
        <v>-91189</v>
      </c>
      <c r="AO8" s="45">
        <v>-91790</v>
      </c>
      <c r="AP8" s="147">
        <f t="shared" si="8"/>
        <v>0.006590707212492735</v>
      </c>
      <c r="AS8" s="257"/>
    </row>
    <row r="9" spans="1:45" s="154" customFormat="1" ht="12.75">
      <c r="A9" s="46" t="s">
        <v>89</v>
      </c>
      <c r="B9" s="56">
        <f t="shared" si="0"/>
        <v>120114</v>
      </c>
      <c r="C9" s="56">
        <f t="shared" si="1"/>
        <v>118545</v>
      </c>
      <c r="D9" s="56">
        <f t="shared" si="2"/>
        <v>118053</v>
      </c>
      <c r="E9" s="92">
        <f t="shared" si="3"/>
        <v>116800</v>
      </c>
      <c r="F9" s="92">
        <f t="shared" si="9"/>
        <v>116039</v>
      </c>
      <c r="G9" s="252">
        <f t="shared" si="10"/>
        <v>-0.00651541095890411</v>
      </c>
      <c r="I9" s="49">
        <v>18842</v>
      </c>
      <c r="J9" s="49">
        <v>16427</v>
      </c>
      <c r="K9" s="49">
        <v>16455</v>
      </c>
      <c r="L9" s="45">
        <v>16131</v>
      </c>
      <c r="M9" s="45">
        <v>16134</v>
      </c>
      <c r="N9" s="252">
        <f t="shared" si="4"/>
        <v>0.0001859773107680863</v>
      </c>
      <c r="P9" s="49">
        <v>92980</v>
      </c>
      <c r="Q9" s="49">
        <v>92079</v>
      </c>
      <c r="R9" s="49">
        <v>91450</v>
      </c>
      <c r="S9" s="45">
        <v>89922</v>
      </c>
      <c r="T9" s="92">
        <v>90388</v>
      </c>
      <c r="U9" s="147">
        <f t="shared" si="5"/>
        <v>0.00518226907764507</v>
      </c>
      <c r="W9" s="49">
        <v>393</v>
      </c>
      <c r="X9" s="49">
        <v>378</v>
      </c>
      <c r="Y9" s="49">
        <v>465</v>
      </c>
      <c r="Z9" s="45">
        <v>449</v>
      </c>
      <c r="AA9" s="45">
        <v>129</v>
      </c>
      <c r="AB9" s="147">
        <f t="shared" si="6"/>
        <v>-0.7126948775055679</v>
      </c>
      <c r="AD9" s="49">
        <v>17593</v>
      </c>
      <c r="AE9" s="49">
        <v>17948</v>
      </c>
      <c r="AF9" s="49">
        <v>17947</v>
      </c>
      <c r="AG9" s="45">
        <v>18166</v>
      </c>
      <c r="AH9" s="45">
        <v>17320</v>
      </c>
      <c r="AI9" s="147">
        <f t="shared" si="7"/>
        <v>-0.04657051634922382</v>
      </c>
      <c r="AK9" s="49">
        <v>-9694</v>
      </c>
      <c r="AL9" s="49">
        <v>-8287</v>
      </c>
      <c r="AM9" s="49">
        <v>-8264</v>
      </c>
      <c r="AN9" s="45">
        <v>-7868</v>
      </c>
      <c r="AO9" s="45">
        <v>-7932</v>
      </c>
      <c r="AP9" s="147">
        <f t="shared" si="8"/>
        <v>0.00813421453990849</v>
      </c>
      <c r="AS9" s="257"/>
    </row>
    <row r="10" spans="1:45" s="253" customFormat="1" ht="12.75">
      <c r="A10" s="16" t="s">
        <v>90</v>
      </c>
      <c r="B10" s="250">
        <f t="shared" si="0"/>
        <v>75217</v>
      </c>
      <c r="C10" s="250">
        <f t="shared" si="1"/>
        <v>75368</v>
      </c>
      <c r="D10" s="250">
        <f t="shared" si="2"/>
        <v>78674</v>
      </c>
      <c r="E10" s="251">
        <f t="shared" si="3"/>
        <v>81064</v>
      </c>
      <c r="F10" s="251">
        <f t="shared" si="9"/>
        <v>82870</v>
      </c>
      <c r="G10" s="252">
        <f t="shared" si="10"/>
        <v>0.022278693378071646</v>
      </c>
      <c r="I10" s="390">
        <v>0</v>
      </c>
      <c r="J10" s="390">
        <v>0</v>
      </c>
      <c r="K10" s="390">
        <v>0</v>
      </c>
      <c r="L10" s="256">
        <v>0</v>
      </c>
      <c r="M10" s="389">
        <v>0</v>
      </c>
      <c r="N10" s="252" t="str">
        <f>IF(OR(AND(L10&lt;0,M10&gt;0),AND(L10&gt;0,M10&lt;0),L10=0,L10="-",M10="-"),"-",(M10-L10)/L10)</f>
        <v>-</v>
      </c>
      <c r="P10" s="254">
        <v>75217</v>
      </c>
      <c r="Q10" s="254">
        <v>75368</v>
      </c>
      <c r="R10" s="254">
        <v>78674</v>
      </c>
      <c r="S10" s="256">
        <v>81064</v>
      </c>
      <c r="T10" s="251">
        <v>82870</v>
      </c>
      <c r="U10" s="147">
        <f t="shared" si="5"/>
        <v>0.022278693378071646</v>
      </c>
      <c r="W10" s="254">
        <v>0</v>
      </c>
      <c r="X10" s="254">
        <v>0</v>
      </c>
      <c r="Y10" s="254">
        <v>0</v>
      </c>
      <c r="Z10" s="256">
        <v>0</v>
      </c>
      <c r="AA10" s="256">
        <v>0</v>
      </c>
      <c r="AB10" s="147" t="str">
        <f t="shared" si="6"/>
        <v>-</v>
      </c>
      <c r="AD10" s="254">
        <v>0</v>
      </c>
      <c r="AE10" s="254">
        <v>0</v>
      </c>
      <c r="AF10" s="254">
        <v>0</v>
      </c>
      <c r="AG10" s="256">
        <v>0</v>
      </c>
      <c r="AH10" s="256">
        <v>0</v>
      </c>
      <c r="AI10" s="147" t="str">
        <f t="shared" si="7"/>
        <v>-</v>
      </c>
      <c r="AK10" s="254">
        <v>0</v>
      </c>
      <c r="AL10" s="254">
        <v>0</v>
      </c>
      <c r="AM10" s="254">
        <v>0</v>
      </c>
      <c r="AN10" s="256">
        <v>0</v>
      </c>
      <c r="AO10" s="256">
        <v>0</v>
      </c>
      <c r="AP10" s="147" t="str">
        <f t="shared" si="8"/>
        <v>-</v>
      </c>
      <c r="AS10" s="257"/>
    </row>
    <row r="11" spans="1:45" s="253" customFormat="1" ht="12.75">
      <c r="A11" s="16" t="s">
        <v>91</v>
      </c>
      <c r="B11" s="250">
        <f t="shared" si="0"/>
        <v>13466</v>
      </c>
      <c r="C11" s="250">
        <f t="shared" si="1"/>
        <v>13714</v>
      </c>
      <c r="D11" s="250">
        <f t="shared" si="2"/>
        <v>13324</v>
      </c>
      <c r="E11" s="251">
        <f t="shared" si="3"/>
        <v>12609</v>
      </c>
      <c r="F11" s="251">
        <f t="shared" si="9"/>
        <v>12962</v>
      </c>
      <c r="G11" s="252">
        <f t="shared" si="10"/>
        <v>0.02799587596161472</v>
      </c>
      <c r="I11" s="254">
        <v>8626</v>
      </c>
      <c r="J11" s="254">
        <v>8885</v>
      </c>
      <c r="K11" s="254">
        <v>8621</v>
      </c>
      <c r="L11" s="256">
        <v>7922</v>
      </c>
      <c r="M11" s="256">
        <v>8279</v>
      </c>
      <c r="N11" s="252">
        <f t="shared" si="4"/>
        <v>0.045064377682403435</v>
      </c>
      <c r="P11" s="254">
        <v>4875</v>
      </c>
      <c r="Q11" s="254">
        <v>4857</v>
      </c>
      <c r="R11" s="254">
        <v>4727</v>
      </c>
      <c r="S11" s="256">
        <v>4717</v>
      </c>
      <c r="T11" s="251">
        <v>4720</v>
      </c>
      <c r="U11" s="147">
        <f t="shared" si="5"/>
        <v>0.0006359974560101759</v>
      </c>
      <c r="W11" s="254">
        <v>0</v>
      </c>
      <c r="X11" s="254">
        <v>0</v>
      </c>
      <c r="Y11" s="254">
        <v>0</v>
      </c>
      <c r="Z11" s="256">
        <v>0</v>
      </c>
      <c r="AA11" s="256">
        <v>0</v>
      </c>
      <c r="AB11" s="147" t="str">
        <f t="shared" si="6"/>
        <v>-</v>
      </c>
      <c r="AD11" s="254">
        <v>0</v>
      </c>
      <c r="AE11" s="254">
        <v>0</v>
      </c>
      <c r="AF11" s="254">
        <v>0</v>
      </c>
      <c r="AG11" s="256">
        <v>0</v>
      </c>
      <c r="AH11" s="256">
        <v>0</v>
      </c>
      <c r="AI11" s="147" t="str">
        <f t="shared" si="7"/>
        <v>-</v>
      </c>
      <c r="AK11" s="254">
        <v>-35</v>
      </c>
      <c r="AL11" s="254">
        <v>-28</v>
      </c>
      <c r="AM11" s="254">
        <v>-24</v>
      </c>
      <c r="AN11" s="256">
        <v>-30</v>
      </c>
      <c r="AO11" s="256">
        <v>-37</v>
      </c>
      <c r="AP11" s="147">
        <f t="shared" si="8"/>
        <v>0.23333333333333334</v>
      </c>
      <c r="AS11" s="257"/>
    </row>
    <row r="12" spans="1:45" s="253" customFormat="1" ht="12.75">
      <c r="A12" s="16" t="s">
        <v>92</v>
      </c>
      <c r="B12" s="250">
        <f t="shared" si="0"/>
        <v>20465</v>
      </c>
      <c r="C12" s="250">
        <f t="shared" si="1"/>
        <v>21912</v>
      </c>
      <c r="D12" s="250">
        <f t="shared" si="2"/>
        <v>22000</v>
      </c>
      <c r="E12" s="251">
        <f t="shared" si="3"/>
        <v>22203</v>
      </c>
      <c r="F12" s="251">
        <f t="shared" si="9"/>
        <v>22179</v>
      </c>
      <c r="G12" s="252">
        <f t="shared" si="10"/>
        <v>-0.001080935008782597</v>
      </c>
      <c r="I12" s="254">
        <v>4714</v>
      </c>
      <c r="J12" s="254">
        <v>4584</v>
      </c>
      <c r="K12" s="254">
        <v>4422</v>
      </c>
      <c r="L12" s="256">
        <v>4354</v>
      </c>
      <c r="M12" s="256">
        <v>4746</v>
      </c>
      <c r="N12" s="252">
        <f t="shared" si="4"/>
        <v>0.09003215434083602</v>
      </c>
      <c r="P12" s="254">
        <v>15612</v>
      </c>
      <c r="Q12" s="254">
        <v>17191</v>
      </c>
      <c r="R12" s="254">
        <v>17420</v>
      </c>
      <c r="S12" s="256">
        <v>17690</v>
      </c>
      <c r="T12" s="251">
        <v>17433</v>
      </c>
      <c r="U12" s="147">
        <f t="shared" si="5"/>
        <v>-0.014527981910684003</v>
      </c>
      <c r="W12" s="254">
        <v>139</v>
      </c>
      <c r="X12" s="254">
        <v>137</v>
      </c>
      <c r="Y12" s="254">
        <v>158</v>
      </c>
      <c r="Z12" s="256">
        <v>159</v>
      </c>
      <c r="AA12" s="256">
        <v>0</v>
      </c>
      <c r="AB12" s="147">
        <f t="shared" si="6"/>
        <v>-1</v>
      </c>
      <c r="AD12" s="254">
        <v>0</v>
      </c>
      <c r="AE12" s="254">
        <v>0</v>
      </c>
      <c r="AF12" s="254">
        <v>0</v>
      </c>
      <c r="AG12" s="256">
        <v>0</v>
      </c>
      <c r="AH12" s="256">
        <v>0</v>
      </c>
      <c r="AI12" s="147" t="str">
        <f t="shared" si="7"/>
        <v>-</v>
      </c>
      <c r="AK12" s="254">
        <v>0</v>
      </c>
      <c r="AL12" s="254">
        <v>0</v>
      </c>
      <c r="AM12" s="254">
        <v>0</v>
      </c>
      <c r="AN12" s="256">
        <v>0</v>
      </c>
      <c r="AO12" s="256">
        <v>0</v>
      </c>
      <c r="AP12" s="147" t="str">
        <f t="shared" si="8"/>
        <v>-</v>
      </c>
      <c r="AS12" s="257"/>
    </row>
    <row r="13" spans="1:45" s="253" customFormat="1" ht="12.75">
      <c r="A13" s="16" t="s">
        <v>93</v>
      </c>
      <c r="B13" s="250">
        <f t="shared" si="0"/>
        <v>1859</v>
      </c>
      <c r="C13" s="250">
        <f t="shared" si="1"/>
        <v>2176</v>
      </c>
      <c r="D13" s="250">
        <f t="shared" si="2"/>
        <v>2194</v>
      </c>
      <c r="E13" s="251">
        <f t="shared" si="3"/>
        <v>1508</v>
      </c>
      <c r="F13" s="251">
        <f t="shared" si="9"/>
        <v>1568</v>
      </c>
      <c r="G13" s="252">
        <f t="shared" si="10"/>
        <v>0.03978779840848806</v>
      </c>
      <c r="I13" s="254">
        <v>1035</v>
      </c>
      <c r="J13" s="254">
        <v>1174</v>
      </c>
      <c r="K13" s="254">
        <v>1123</v>
      </c>
      <c r="L13" s="256">
        <v>1083</v>
      </c>
      <c r="M13" s="256">
        <v>1198</v>
      </c>
      <c r="N13" s="252">
        <f t="shared" si="4"/>
        <v>0.1061865189289012</v>
      </c>
      <c r="P13" s="254">
        <v>241</v>
      </c>
      <c r="Q13" s="254">
        <v>259</v>
      </c>
      <c r="R13" s="254">
        <v>260</v>
      </c>
      <c r="S13" s="256">
        <v>261</v>
      </c>
      <c r="T13" s="251">
        <v>245</v>
      </c>
      <c r="U13" s="147">
        <f t="shared" si="5"/>
        <v>-0.06130268199233716</v>
      </c>
      <c r="W13" s="254">
        <v>199</v>
      </c>
      <c r="X13" s="254">
        <v>194</v>
      </c>
      <c r="Y13" s="254">
        <v>183</v>
      </c>
      <c r="Z13" s="256">
        <v>167</v>
      </c>
      <c r="AA13" s="256">
        <v>158</v>
      </c>
      <c r="AB13" s="147">
        <f t="shared" si="6"/>
        <v>-0.05389221556886228</v>
      </c>
      <c r="AD13" s="254">
        <v>1978</v>
      </c>
      <c r="AE13" s="254">
        <v>2038</v>
      </c>
      <c r="AF13" s="254">
        <v>2024</v>
      </c>
      <c r="AG13" s="256">
        <v>1681</v>
      </c>
      <c r="AH13" s="256">
        <v>1493</v>
      </c>
      <c r="AI13" s="147">
        <f t="shared" si="7"/>
        <v>-0.11183819155264724</v>
      </c>
      <c r="AK13" s="254">
        <v>-1594</v>
      </c>
      <c r="AL13" s="254">
        <v>-1489</v>
      </c>
      <c r="AM13" s="254">
        <v>-1396</v>
      </c>
      <c r="AN13" s="256">
        <v>-1684</v>
      </c>
      <c r="AO13" s="256">
        <v>-1526</v>
      </c>
      <c r="AP13" s="147">
        <f t="shared" si="8"/>
        <v>-0.09382422802850356</v>
      </c>
      <c r="AS13" s="257"/>
    </row>
    <row r="14" spans="1:45" s="253" customFormat="1" ht="12.75">
      <c r="A14" s="16" t="s">
        <v>94</v>
      </c>
      <c r="B14" s="250">
        <f t="shared" si="0"/>
        <v>35952</v>
      </c>
      <c r="C14" s="250">
        <f t="shared" si="1"/>
        <v>35150</v>
      </c>
      <c r="D14" s="250">
        <f t="shared" si="2"/>
        <v>34105</v>
      </c>
      <c r="E14" s="251">
        <f t="shared" si="3"/>
        <v>34632</v>
      </c>
      <c r="F14" s="251">
        <f t="shared" si="9"/>
        <v>36797</v>
      </c>
      <c r="G14" s="252">
        <f t="shared" si="10"/>
        <v>0.06251443751443751</v>
      </c>
      <c r="I14" s="254">
        <v>21487</v>
      </c>
      <c r="J14" s="254">
        <v>21547</v>
      </c>
      <c r="K14" s="254">
        <v>20859</v>
      </c>
      <c r="L14" s="256">
        <v>21664</v>
      </c>
      <c r="M14" s="256">
        <v>23784</v>
      </c>
      <c r="N14" s="252">
        <f t="shared" si="4"/>
        <v>0.09785819793205318</v>
      </c>
      <c r="P14" s="254">
        <v>16429</v>
      </c>
      <c r="Q14" s="254">
        <v>16009</v>
      </c>
      <c r="R14" s="254">
        <v>16235</v>
      </c>
      <c r="S14" s="256">
        <v>17850</v>
      </c>
      <c r="T14" s="251">
        <v>18061</v>
      </c>
      <c r="U14" s="147">
        <f t="shared" si="5"/>
        <v>0.011820728291316527</v>
      </c>
      <c r="W14" s="254">
        <v>2744</v>
      </c>
      <c r="X14" s="254">
        <v>2558</v>
      </c>
      <c r="Y14" s="254">
        <v>2431</v>
      </c>
      <c r="Z14" s="256">
        <v>2188</v>
      </c>
      <c r="AA14" s="256">
        <v>2065</v>
      </c>
      <c r="AB14" s="147">
        <f t="shared" si="6"/>
        <v>-0.05621572212065813</v>
      </c>
      <c r="AD14" s="254">
        <v>6061</v>
      </c>
      <c r="AE14" s="254">
        <v>5747</v>
      </c>
      <c r="AF14" s="254">
        <v>5394</v>
      </c>
      <c r="AG14" s="256">
        <v>7457</v>
      </c>
      <c r="AH14" s="256">
        <v>6268</v>
      </c>
      <c r="AI14" s="147">
        <f t="shared" si="7"/>
        <v>-0.1594474989942336</v>
      </c>
      <c r="AK14" s="254">
        <v>-10769</v>
      </c>
      <c r="AL14" s="254">
        <v>-10711</v>
      </c>
      <c r="AM14" s="254">
        <v>-10814</v>
      </c>
      <c r="AN14" s="256">
        <v>-14527</v>
      </c>
      <c r="AO14" s="256">
        <v>-13381</v>
      </c>
      <c r="AP14" s="147">
        <f t="shared" si="8"/>
        <v>-0.07888758862807187</v>
      </c>
      <c r="AS14" s="257"/>
    </row>
    <row r="15" spans="1:45" s="253" customFormat="1" ht="12.75">
      <c r="A15" s="16" t="s">
        <v>95</v>
      </c>
      <c r="B15" s="250">
        <f t="shared" si="0"/>
        <v>0</v>
      </c>
      <c r="C15" s="250">
        <f t="shared" si="1"/>
        <v>117</v>
      </c>
      <c r="D15" s="250">
        <f t="shared" si="2"/>
        <v>354</v>
      </c>
      <c r="E15" s="251">
        <f t="shared" si="3"/>
        <v>147</v>
      </c>
      <c r="F15" s="251">
        <f t="shared" si="9"/>
        <v>143</v>
      </c>
      <c r="G15" s="252">
        <f t="shared" si="10"/>
        <v>-0.027210884353741496</v>
      </c>
      <c r="I15" s="390">
        <v>0</v>
      </c>
      <c r="J15" s="390">
        <v>0</v>
      </c>
      <c r="K15" s="254">
        <v>90</v>
      </c>
      <c r="L15" s="256">
        <v>131</v>
      </c>
      <c r="M15" s="256">
        <v>138</v>
      </c>
      <c r="N15" s="252">
        <f t="shared" si="4"/>
        <v>0.05343511450381679</v>
      </c>
      <c r="P15" s="254">
        <v>0</v>
      </c>
      <c r="Q15" s="254">
        <v>117</v>
      </c>
      <c r="R15" s="254">
        <v>263</v>
      </c>
      <c r="S15" s="256">
        <v>0</v>
      </c>
      <c r="T15" s="251">
        <v>5</v>
      </c>
      <c r="U15" s="147" t="str">
        <f t="shared" si="5"/>
        <v>-</v>
      </c>
      <c r="W15" s="254">
        <v>0</v>
      </c>
      <c r="X15" s="254">
        <v>0</v>
      </c>
      <c r="Y15" s="254">
        <v>0</v>
      </c>
      <c r="Z15" s="256">
        <v>16</v>
      </c>
      <c r="AA15" s="256">
        <v>0</v>
      </c>
      <c r="AB15" s="147">
        <f t="shared" si="6"/>
        <v>-1</v>
      </c>
      <c r="AD15" s="254">
        <v>0</v>
      </c>
      <c r="AE15" s="254">
        <v>0</v>
      </c>
      <c r="AF15" s="254">
        <v>1</v>
      </c>
      <c r="AG15" s="256">
        <v>0</v>
      </c>
      <c r="AH15" s="256">
        <v>0</v>
      </c>
      <c r="AI15" s="147" t="str">
        <f t="shared" si="7"/>
        <v>-</v>
      </c>
      <c r="AK15" s="254">
        <v>0</v>
      </c>
      <c r="AL15" s="254">
        <v>0</v>
      </c>
      <c r="AM15" s="254">
        <v>0</v>
      </c>
      <c r="AN15" s="256">
        <v>0</v>
      </c>
      <c r="AO15" s="256">
        <v>0</v>
      </c>
      <c r="AP15" s="147" t="str">
        <f t="shared" si="8"/>
        <v>-</v>
      </c>
      <c r="AS15" s="257"/>
    </row>
    <row r="16" spans="1:45" s="253" customFormat="1" ht="13.5" thickBot="1">
      <c r="A16" s="16" t="s">
        <v>96</v>
      </c>
      <c r="B16" s="250">
        <f t="shared" si="0"/>
        <v>13182</v>
      </c>
      <c r="C16" s="250">
        <f t="shared" si="1"/>
        <v>13060</v>
      </c>
      <c r="D16" s="250">
        <f t="shared" si="2"/>
        <v>13292</v>
      </c>
      <c r="E16" s="251">
        <f t="shared" si="3"/>
        <v>13100</v>
      </c>
      <c r="F16" s="251">
        <f t="shared" si="9"/>
        <v>13059</v>
      </c>
      <c r="G16" s="252">
        <f t="shared" si="10"/>
        <v>-0.003129770992366412</v>
      </c>
      <c r="I16" s="254">
        <v>2330</v>
      </c>
      <c r="J16" s="254">
        <v>2284</v>
      </c>
      <c r="K16" s="254">
        <v>2541</v>
      </c>
      <c r="L16" s="256">
        <v>2478</v>
      </c>
      <c r="M16" s="256">
        <v>2449</v>
      </c>
      <c r="N16" s="252">
        <f t="shared" si="4"/>
        <v>-0.011702986279257466</v>
      </c>
      <c r="P16" s="254">
        <v>2573</v>
      </c>
      <c r="Q16" s="254">
        <v>2555</v>
      </c>
      <c r="R16" s="254">
        <v>2671</v>
      </c>
      <c r="S16" s="256">
        <v>2640</v>
      </c>
      <c r="T16" s="251">
        <v>3010</v>
      </c>
      <c r="U16" s="147">
        <f t="shared" si="5"/>
        <v>0.14015151515151514</v>
      </c>
      <c r="W16" s="254">
        <v>7481</v>
      </c>
      <c r="X16" s="254">
        <v>7437</v>
      </c>
      <c r="Y16" s="254">
        <v>7308</v>
      </c>
      <c r="Z16" s="256">
        <v>7268</v>
      </c>
      <c r="AA16" s="256">
        <v>6889</v>
      </c>
      <c r="AB16" s="147">
        <f t="shared" si="6"/>
        <v>-0.05214639515685195</v>
      </c>
      <c r="AD16" s="254">
        <v>798</v>
      </c>
      <c r="AE16" s="254">
        <v>784</v>
      </c>
      <c r="AF16" s="254">
        <v>772</v>
      </c>
      <c r="AG16" s="256">
        <v>714</v>
      </c>
      <c r="AH16" s="256">
        <v>711</v>
      </c>
      <c r="AI16" s="147">
        <f t="shared" si="7"/>
        <v>-0.004201680672268907</v>
      </c>
      <c r="AK16" s="254">
        <v>0</v>
      </c>
      <c r="AL16" s="254">
        <v>0</v>
      </c>
      <c r="AM16" s="254">
        <v>0</v>
      </c>
      <c r="AN16" s="256">
        <v>0</v>
      </c>
      <c r="AO16" s="256">
        <v>0</v>
      </c>
      <c r="AP16" s="147" t="str">
        <f t="shared" si="8"/>
        <v>-</v>
      </c>
      <c r="AS16" s="257"/>
    </row>
    <row r="17" spans="1:45" s="263" customFormat="1" ht="13.5" thickBot="1">
      <c r="A17" s="258" t="s">
        <v>97</v>
      </c>
      <c r="B17" s="66">
        <f>SUM(B6:B16)</f>
        <v>710553</v>
      </c>
      <c r="C17" s="66">
        <f>SUM(C6:C16)</f>
        <v>698252</v>
      </c>
      <c r="D17" s="66">
        <f>SUM(D6:D16)</f>
        <v>704262</v>
      </c>
      <c r="E17" s="93">
        <f>SUM(E6:E16)</f>
        <v>711079</v>
      </c>
      <c r="F17" s="93">
        <f>SUM(F6:F16)</f>
        <v>733964</v>
      </c>
      <c r="G17" s="259">
        <f t="shared" si="10"/>
        <v>0.03218348453547355</v>
      </c>
      <c r="H17" s="260"/>
      <c r="I17" s="51">
        <f>SUM(I6:I16)</f>
        <v>154272</v>
      </c>
      <c r="J17" s="51">
        <f>SUM(J6:J16)</f>
        <v>149242</v>
      </c>
      <c r="K17" s="51">
        <f>SUM(K6:K16)</f>
        <v>147942</v>
      </c>
      <c r="L17" s="93">
        <f>SUM(L6:L16)</f>
        <v>145607</v>
      </c>
      <c r="M17" s="65">
        <f>SUM(M6:M16)</f>
        <v>151285</v>
      </c>
      <c r="N17" s="259">
        <f t="shared" si="4"/>
        <v>0.038995377969465755</v>
      </c>
      <c r="O17" s="260"/>
      <c r="P17" s="51">
        <f>SUM(P6:P16)</f>
        <v>526845</v>
      </c>
      <c r="Q17" s="51">
        <f>SUM(Q6:Q16)</f>
        <v>520371</v>
      </c>
      <c r="R17" s="51">
        <f>SUM(R6:R16)</f>
        <v>526972</v>
      </c>
      <c r="S17" s="65">
        <f>SUM(S6:S16)</f>
        <v>534557</v>
      </c>
      <c r="T17" s="93">
        <f>SUM(T6:T16)</f>
        <v>553674</v>
      </c>
      <c r="U17" s="100">
        <f t="shared" si="5"/>
        <v>0.035762322820578535</v>
      </c>
      <c r="V17" s="260"/>
      <c r="W17" s="51">
        <f>SUM(W6:W16)</f>
        <v>14190</v>
      </c>
      <c r="X17" s="51">
        <f>SUM(X6:X16)</f>
        <v>14196</v>
      </c>
      <c r="Y17" s="51">
        <f>SUM(Y6:Y16)</f>
        <v>14358</v>
      </c>
      <c r="Z17" s="93">
        <f>SUM(Z6:Z16)</f>
        <v>13884</v>
      </c>
      <c r="AA17" s="93">
        <f>SUM(AA6:AA16)</f>
        <v>11040</v>
      </c>
      <c r="AB17" s="100">
        <f t="shared" si="6"/>
        <v>-0.2048401037165082</v>
      </c>
      <c r="AC17" s="260"/>
      <c r="AD17" s="261">
        <f>SUM(AD6:AD16)</f>
        <v>129989</v>
      </c>
      <c r="AE17" s="261">
        <f>SUM(AE6:AE16)</f>
        <v>128305</v>
      </c>
      <c r="AF17" s="261">
        <f>SUM(AF6:AF16)</f>
        <v>129777</v>
      </c>
      <c r="AG17" s="93">
        <f>SUM(AG6:AG16)</f>
        <v>133549</v>
      </c>
      <c r="AH17" s="93">
        <f>SUM(AH6:AH16)</f>
        <v>134137</v>
      </c>
      <c r="AI17" s="100">
        <f t="shared" si="7"/>
        <v>0.00440287834427813</v>
      </c>
      <c r="AJ17" s="260"/>
      <c r="AK17" s="261">
        <f>SUM(AK6:AK16)</f>
        <v>-114743</v>
      </c>
      <c r="AL17" s="261">
        <f>SUM(AL6:AL16)</f>
        <v>-113862</v>
      </c>
      <c r="AM17" s="261">
        <f>SUM(AM6:AM16)</f>
        <v>-114787</v>
      </c>
      <c r="AN17" s="93">
        <f>SUM(AN6:AN16)</f>
        <v>-116518</v>
      </c>
      <c r="AO17" s="93">
        <f>SUM(AO6:AO16)</f>
        <v>-116172</v>
      </c>
      <c r="AP17" s="100">
        <f t="shared" si="8"/>
        <v>-0.0029694982749446435</v>
      </c>
      <c r="AQ17" s="260"/>
      <c r="AS17" s="257"/>
    </row>
    <row r="18" spans="1:42" s="4" customFormat="1" ht="12" customHeight="1">
      <c r="A18" s="264"/>
      <c r="B18" s="265"/>
      <c r="C18" s="265"/>
      <c r="D18" s="265"/>
      <c r="E18" s="265"/>
      <c r="F18" s="265"/>
      <c r="G18" s="252"/>
      <c r="I18" s="266"/>
      <c r="J18" s="266"/>
      <c r="K18" s="266"/>
      <c r="L18" s="265"/>
      <c r="M18" s="265"/>
      <c r="N18" s="252"/>
      <c r="P18" s="266"/>
      <c r="Q18" s="266"/>
      <c r="R18" s="266"/>
      <c r="S18" s="265"/>
      <c r="T18" s="265"/>
      <c r="U18" s="147"/>
      <c r="W18" s="266"/>
      <c r="X18" s="266"/>
      <c r="Y18" s="266"/>
      <c r="Z18" s="265"/>
      <c r="AA18" s="265"/>
      <c r="AB18" s="147"/>
      <c r="AD18" s="268"/>
      <c r="AE18" s="268"/>
      <c r="AF18" s="268"/>
      <c r="AG18" s="265"/>
      <c r="AH18" s="265"/>
      <c r="AI18" s="147"/>
      <c r="AK18" s="267"/>
      <c r="AL18" s="267"/>
      <c r="AM18" s="267"/>
      <c r="AN18" s="265"/>
      <c r="AO18" s="265"/>
      <c r="AP18" s="147"/>
    </row>
    <row r="19" spans="1:42" s="4" customFormat="1" ht="12" customHeight="1">
      <c r="A19" s="264"/>
      <c r="B19" s="265"/>
      <c r="C19" s="265"/>
      <c r="D19" s="265"/>
      <c r="E19" s="265"/>
      <c r="F19" s="265"/>
      <c r="G19" s="252"/>
      <c r="I19" s="266"/>
      <c r="J19" s="266"/>
      <c r="K19" s="266"/>
      <c r="L19" s="265"/>
      <c r="M19" s="265"/>
      <c r="N19" s="252"/>
      <c r="P19" s="266"/>
      <c r="Q19" s="266"/>
      <c r="R19" s="266"/>
      <c r="S19" s="265"/>
      <c r="T19" s="265"/>
      <c r="U19" s="147"/>
      <c r="W19" s="266"/>
      <c r="X19" s="266"/>
      <c r="Y19" s="266"/>
      <c r="Z19" s="265"/>
      <c r="AA19" s="265"/>
      <c r="AB19" s="147"/>
      <c r="AD19" s="268"/>
      <c r="AE19" s="268"/>
      <c r="AF19" s="268"/>
      <c r="AG19" s="265"/>
      <c r="AH19" s="265"/>
      <c r="AI19" s="147"/>
      <c r="AK19" s="267"/>
      <c r="AL19" s="267"/>
      <c r="AM19" s="267"/>
      <c r="AN19" s="265"/>
      <c r="AO19" s="265"/>
      <c r="AP19" s="147"/>
    </row>
    <row r="20" spans="1:42" s="4" customFormat="1" ht="12" customHeight="1">
      <c r="A20" s="264"/>
      <c r="B20" s="265"/>
      <c r="C20" s="265"/>
      <c r="D20" s="265"/>
      <c r="E20" s="265"/>
      <c r="F20" s="265"/>
      <c r="G20" s="252"/>
      <c r="I20" s="266"/>
      <c r="J20" s="266"/>
      <c r="K20" s="266"/>
      <c r="L20" s="265"/>
      <c r="M20" s="265"/>
      <c r="N20" s="252"/>
      <c r="P20" s="266"/>
      <c r="Q20" s="266"/>
      <c r="R20" s="266"/>
      <c r="S20" s="265"/>
      <c r="T20" s="265"/>
      <c r="U20" s="147"/>
      <c r="W20" s="266"/>
      <c r="X20" s="266"/>
      <c r="Y20" s="266"/>
      <c r="Z20" s="265"/>
      <c r="AA20" s="265"/>
      <c r="AB20" s="147"/>
      <c r="AD20" s="268"/>
      <c r="AE20" s="268"/>
      <c r="AF20" s="268"/>
      <c r="AG20" s="265"/>
      <c r="AH20" s="265"/>
      <c r="AI20" s="147"/>
      <c r="AK20" s="267"/>
      <c r="AL20" s="267"/>
      <c r="AM20" s="267"/>
      <c r="AN20" s="265"/>
      <c r="AO20" s="265"/>
      <c r="AP20" s="147"/>
    </row>
    <row r="21" spans="1:43" s="4" customFormat="1" ht="19.5" customHeight="1">
      <c r="A21" s="269" t="s">
        <v>98</v>
      </c>
      <c r="B21" s="193"/>
      <c r="C21" s="193"/>
      <c r="D21" s="193"/>
      <c r="E21" s="193"/>
      <c r="F21" s="193"/>
      <c r="G21" s="252"/>
      <c r="H21" s="11"/>
      <c r="I21" s="22"/>
      <c r="J21" s="22"/>
      <c r="K21" s="22"/>
      <c r="L21" s="193"/>
      <c r="M21" s="383"/>
      <c r="N21" s="252"/>
      <c r="O21" s="11"/>
      <c r="P21" s="22"/>
      <c r="Q21" s="22"/>
      <c r="R21" s="22"/>
      <c r="S21" s="193"/>
      <c r="T21" s="193"/>
      <c r="U21" s="147"/>
      <c r="V21" s="11"/>
      <c r="W21" s="22"/>
      <c r="X21" s="22"/>
      <c r="Y21" s="22"/>
      <c r="Z21" s="193"/>
      <c r="AA21" s="193"/>
      <c r="AB21" s="147"/>
      <c r="AC21" s="11"/>
      <c r="AD21" s="22"/>
      <c r="AE21" s="22"/>
      <c r="AF21" s="22"/>
      <c r="AG21" s="193"/>
      <c r="AH21" s="193"/>
      <c r="AI21" s="147"/>
      <c r="AJ21" s="11"/>
      <c r="AK21" s="12"/>
      <c r="AL21" s="12"/>
      <c r="AM21" s="12"/>
      <c r="AN21" s="193"/>
      <c r="AO21" s="193"/>
      <c r="AP21" s="147"/>
      <c r="AQ21" s="11"/>
    </row>
    <row r="22" spans="1:52" s="248" customFormat="1" ht="19.5" customHeight="1" thickBot="1">
      <c r="A22" s="34" t="s">
        <v>69</v>
      </c>
      <c r="B22" s="244">
        <f aca="true" t="shared" si="11" ref="B22:G22">B5</f>
        <v>41364</v>
      </c>
      <c r="C22" s="244">
        <f t="shared" si="11"/>
        <v>41455</v>
      </c>
      <c r="D22" s="244">
        <f t="shared" si="11"/>
        <v>41547</v>
      </c>
      <c r="E22" s="245">
        <f t="shared" si="11"/>
        <v>41639</v>
      </c>
      <c r="F22" s="245">
        <v>41729</v>
      </c>
      <c r="G22" s="23" t="str">
        <f t="shared" si="11"/>
        <v>∆ 14 / 13</v>
      </c>
      <c r="H22" s="246"/>
      <c r="I22" s="247">
        <f aca="true" t="shared" si="12" ref="I22:N22">I5</f>
        <v>41364</v>
      </c>
      <c r="J22" s="247">
        <f t="shared" si="12"/>
        <v>41455</v>
      </c>
      <c r="K22" s="247">
        <f t="shared" si="12"/>
        <v>41547</v>
      </c>
      <c r="L22" s="245">
        <f t="shared" si="12"/>
        <v>41639</v>
      </c>
      <c r="M22" s="245">
        <v>41729</v>
      </c>
      <c r="N22" s="23" t="str">
        <f t="shared" si="12"/>
        <v>∆ 14 / 13</v>
      </c>
      <c r="O22" s="246"/>
      <c r="P22" s="247">
        <f aca="true" t="shared" si="13" ref="P22:U22">P5</f>
        <v>41364</v>
      </c>
      <c r="Q22" s="247">
        <f t="shared" si="13"/>
        <v>41455</v>
      </c>
      <c r="R22" s="247">
        <f t="shared" si="13"/>
        <v>41547</v>
      </c>
      <c r="S22" s="245">
        <f t="shared" si="13"/>
        <v>41639</v>
      </c>
      <c r="T22" s="245">
        <v>41729</v>
      </c>
      <c r="U22" s="23" t="str">
        <f t="shared" si="13"/>
        <v>∆ 14 / 13</v>
      </c>
      <c r="V22" s="246"/>
      <c r="W22" s="247">
        <f aca="true" t="shared" si="14" ref="W22:AB22">W5</f>
        <v>41364</v>
      </c>
      <c r="X22" s="247">
        <f t="shared" si="14"/>
        <v>41455</v>
      </c>
      <c r="Y22" s="247">
        <f t="shared" si="14"/>
        <v>41547</v>
      </c>
      <c r="Z22" s="245">
        <f t="shared" si="14"/>
        <v>41639</v>
      </c>
      <c r="AA22" s="245">
        <v>41729</v>
      </c>
      <c r="AB22" s="23" t="str">
        <f t="shared" si="14"/>
        <v>∆ 14 / 13</v>
      </c>
      <c r="AC22" s="246"/>
      <c r="AD22" s="247">
        <f aca="true" t="shared" si="15" ref="AD22:AI22">AD5</f>
        <v>41364</v>
      </c>
      <c r="AE22" s="247">
        <f t="shared" si="15"/>
        <v>41455</v>
      </c>
      <c r="AF22" s="247">
        <f t="shared" si="15"/>
        <v>41547</v>
      </c>
      <c r="AG22" s="245">
        <f t="shared" si="15"/>
        <v>41639</v>
      </c>
      <c r="AH22" s="245">
        <v>41729</v>
      </c>
      <c r="AI22" s="23" t="str">
        <f t="shared" si="15"/>
        <v>∆ 14 / 13</v>
      </c>
      <c r="AJ22" s="246"/>
      <c r="AK22" s="247">
        <f aca="true" t="shared" si="16" ref="AK22:AP22">AK5</f>
        <v>41364</v>
      </c>
      <c r="AL22" s="247">
        <f t="shared" si="16"/>
        <v>41455</v>
      </c>
      <c r="AM22" s="247">
        <f t="shared" si="16"/>
        <v>41547</v>
      </c>
      <c r="AN22" s="245">
        <f t="shared" si="16"/>
        <v>41639</v>
      </c>
      <c r="AO22" s="245">
        <v>41729</v>
      </c>
      <c r="AP22" s="23" t="str">
        <f t="shared" si="16"/>
        <v>∆ 14 / 13</v>
      </c>
      <c r="AQ22" s="246"/>
      <c r="AS22" s="249"/>
      <c r="AT22" s="249"/>
      <c r="AU22" s="249"/>
      <c r="AV22" s="249"/>
      <c r="AW22" s="249"/>
      <c r="AX22" s="249"/>
      <c r="AY22" s="249"/>
      <c r="AZ22" s="249"/>
    </row>
    <row r="23" spans="1:45" s="253" customFormat="1" ht="12.75" customHeight="1">
      <c r="A23" s="16" t="s">
        <v>99</v>
      </c>
      <c r="B23" s="250">
        <f aca="true" t="shared" si="17" ref="B23:B33">SUM(I23,P23,W23,AD23,AK23)</f>
        <v>6278</v>
      </c>
      <c r="C23" s="250">
        <f aca="true" t="shared" si="18" ref="C23:C33">SUM(J23,Q23,X23,AE23,AL23)</f>
        <v>5836</v>
      </c>
      <c r="D23" s="250">
        <f aca="true" t="shared" si="19" ref="D23:D33">SUM(K23,R23,Y23,AF23,AM23)</f>
        <v>5592</v>
      </c>
      <c r="E23" s="251">
        <f aca="true" t="shared" si="20" ref="E23:E33">SUM(L23,S23,Z23,AG23,AN23)</f>
        <v>6013</v>
      </c>
      <c r="F23" s="251">
        <f aca="true" t="shared" si="21" ref="F23:F33">M23+T23+AA23+AH23+AO23</f>
        <v>5957</v>
      </c>
      <c r="G23" s="147">
        <f aca="true" t="shared" si="22" ref="G23:G38">IF(OR(AND(E23&lt;0,F23&gt;0),AND(E23&gt;0,F23&lt;0),E23=0,E23="-",F23="-"),"-",(F23-E23)/E23)</f>
        <v>-0.009313154831199068</v>
      </c>
      <c r="I23" s="254">
        <v>140</v>
      </c>
      <c r="J23" s="254">
        <v>90</v>
      </c>
      <c r="K23" s="254">
        <v>79</v>
      </c>
      <c r="L23" s="256">
        <v>78</v>
      </c>
      <c r="M23" s="256">
        <v>91</v>
      </c>
      <c r="N23" s="147">
        <f aca="true" t="shared" si="23" ref="N23:N34">IF(OR(AND(L23&lt;0,M23&gt;0),AND(L23&gt;0,M23&lt;0),L23=0,L23="-",M23="-"),"-",(M23-L23)/L23)</f>
        <v>0.16666666666666666</v>
      </c>
      <c r="P23" s="254">
        <v>6084</v>
      </c>
      <c r="Q23" s="254">
        <v>5533</v>
      </c>
      <c r="R23" s="254">
        <v>5448</v>
      </c>
      <c r="S23" s="256">
        <v>5869</v>
      </c>
      <c r="T23" s="251">
        <v>5795</v>
      </c>
      <c r="U23" s="147">
        <f aca="true" t="shared" si="24" ref="U23:U34">IF(OR(AND(S23&lt;0,T23&gt;0),AND(S23&gt;0,T23&lt;0),S23=0,S23="-",T23="-"),"-",(T23-S23)/S23)</f>
        <v>-0.012608621570966093</v>
      </c>
      <c r="W23" s="254">
        <v>1</v>
      </c>
      <c r="X23" s="254">
        <v>1</v>
      </c>
      <c r="Y23" s="254">
        <v>0</v>
      </c>
      <c r="Z23" s="256">
        <v>1</v>
      </c>
      <c r="AA23" s="256">
        <v>0</v>
      </c>
      <c r="AB23" s="147">
        <f aca="true" t="shared" si="25" ref="AB23:AB34">IF(OR(AND(Z23&lt;0,AA23&gt;0),AND(Z23&gt;0,AA23&lt;0),Z23=0,Z23="-",AA23="-"),"-",(AA23-Z23)/Z23)</f>
        <v>-1</v>
      </c>
      <c r="AD23" s="254">
        <v>349</v>
      </c>
      <c r="AE23" s="254">
        <v>615</v>
      </c>
      <c r="AF23" s="254">
        <v>481</v>
      </c>
      <c r="AG23" s="256">
        <v>534</v>
      </c>
      <c r="AH23" s="251">
        <v>437</v>
      </c>
      <c r="AI23" s="147">
        <f aca="true" t="shared" si="26" ref="AI23:AI34">IF(OR(AND(AG23&lt;0,AH23&gt;0),AND(AG23&gt;0,AH23&lt;0),AG23=0,AG23="-",AH23="-"),"-",(AH23-AG23)/AG23)</f>
        <v>-0.18164794007490637</v>
      </c>
      <c r="AK23" s="254">
        <v>-296</v>
      </c>
      <c r="AL23" s="254">
        <v>-403</v>
      </c>
      <c r="AM23" s="254">
        <v>-416</v>
      </c>
      <c r="AN23" s="256">
        <v>-469</v>
      </c>
      <c r="AO23" s="251">
        <v>-366</v>
      </c>
      <c r="AP23" s="147">
        <f aca="true" t="shared" si="27" ref="AP23:AP34">IF(OR(AND(AN23&lt;0,AO23&gt;0),AND(AN23&gt;0,AO23&lt;0),AN23=0,AN23="-",AO23="-"),"-",(AO23-AN23)/AN23)</f>
        <v>-0.21961620469083157</v>
      </c>
      <c r="AS23" s="257"/>
    </row>
    <row r="24" spans="1:45" s="253" customFormat="1" ht="12.75" customHeight="1">
      <c r="A24" s="16" t="s">
        <v>100</v>
      </c>
      <c r="B24" s="250">
        <f t="shared" si="17"/>
        <v>22454</v>
      </c>
      <c r="C24" s="250">
        <f t="shared" si="18"/>
        <v>22334</v>
      </c>
      <c r="D24" s="250">
        <f t="shared" si="19"/>
        <v>22157</v>
      </c>
      <c r="E24" s="251">
        <f t="shared" si="20"/>
        <v>23109</v>
      </c>
      <c r="F24" s="251">
        <f>M24+T24+AA24+AH24+AO24</f>
        <v>22319</v>
      </c>
      <c r="G24" s="147">
        <f t="shared" si="22"/>
        <v>-0.03418581505041326</v>
      </c>
      <c r="H24" s="252"/>
      <c r="I24" s="254">
        <v>1318</v>
      </c>
      <c r="J24" s="254">
        <v>1416</v>
      </c>
      <c r="K24" s="254">
        <v>1419</v>
      </c>
      <c r="L24" s="256">
        <v>1189</v>
      </c>
      <c r="M24" s="256">
        <v>1123</v>
      </c>
      <c r="N24" s="147">
        <f t="shared" si="23"/>
        <v>-0.05550883095037847</v>
      </c>
      <c r="P24" s="254">
        <v>2023</v>
      </c>
      <c r="Q24" s="254">
        <v>2208</v>
      </c>
      <c r="R24" s="254">
        <v>2217</v>
      </c>
      <c r="S24" s="256">
        <v>2260</v>
      </c>
      <c r="T24" s="256">
        <v>3701</v>
      </c>
      <c r="U24" s="147">
        <f t="shared" si="24"/>
        <v>0.6376106194690265</v>
      </c>
      <c r="W24" s="254">
        <v>1235</v>
      </c>
      <c r="X24" s="254">
        <v>1270</v>
      </c>
      <c r="Y24" s="254">
        <v>1391</v>
      </c>
      <c r="Z24" s="256">
        <v>1314</v>
      </c>
      <c r="AA24" s="256">
        <v>187</v>
      </c>
      <c r="AB24" s="147">
        <f t="shared" si="25"/>
        <v>-0.8576864535768646</v>
      </c>
      <c r="AD24" s="254">
        <v>22986</v>
      </c>
      <c r="AE24" s="254">
        <v>21949</v>
      </c>
      <c r="AF24" s="254">
        <v>21894</v>
      </c>
      <c r="AG24" s="256">
        <v>21337</v>
      </c>
      <c r="AH24" s="256">
        <v>20648</v>
      </c>
      <c r="AI24" s="147">
        <f t="shared" si="26"/>
        <v>-0.03229132492852791</v>
      </c>
      <c r="AK24" s="254">
        <v>-5108</v>
      </c>
      <c r="AL24" s="254">
        <v>-4509</v>
      </c>
      <c r="AM24" s="254">
        <v>-4764</v>
      </c>
      <c r="AN24" s="256">
        <v>-2991</v>
      </c>
      <c r="AO24" s="256">
        <v>-3340</v>
      </c>
      <c r="AP24" s="147">
        <f t="shared" si="27"/>
        <v>0.11668338348378468</v>
      </c>
      <c r="AS24" s="257"/>
    </row>
    <row r="25" spans="1:45" s="253" customFormat="1" ht="12.75" customHeight="1">
      <c r="A25" s="16" t="s">
        <v>101</v>
      </c>
      <c r="B25" s="250">
        <f t="shared" si="17"/>
        <v>22167</v>
      </c>
      <c r="C25" s="250">
        <f t="shared" si="18"/>
        <v>21005</v>
      </c>
      <c r="D25" s="250">
        <f t="shared" si="19"/>
        <v>20024</v>
      </c>
      <c r="E25" s="251">
        <f t="shared" si="20"/>
        <v>18212</v>
      </c>
      <c r="F25" s="251">
        <f t="shared" si="21"/>
        <v>22299</v>
      </c>
      <c r="G25" s="147">
        <f t="shared" si="22"/>
        <v>0.2244124752910169</v>
      </c>
      <c r="H25" s="252"/>
      <c r="I25" s="254">
        <v>19427</v>
      </c>
      <c r="J25" s="254">
        <v>18222</v>
      </c>
      <c r="K25" s="254">
        <v>17222</v>
      </c>
      <c r="L25" s="256">
        <v>15367</v>
      </c>
      <c r="M25" s="256">
        <v>19332</v>
      </c>
      <c r="N25" s="147">
        <f t="shared" si="23"/>
        <v>0.2580204333962387</v>
      </c>
      <c r="P25" s="254">
        <v>2755</v>
      </c>
      <c r="Q25" s="254">
        <v>2793</v>
      </c>
      <c r="R25" s="254">
        <v>2810</v>
      </c>
      <c r="S25" s="256">
        <v>2855</v>
      </c>
      <c r="T25" s="256">
        <v>2980</v>
      </c>
      <c r="U25" s="147">
        <f t="shared" si="24"/>
        <v>0.043782837127845885</v>
      </c>
      <c r="W25" s="254">
        <v>0</v>
      </c>
      <c r="X25" s="254">
        <v>0</v>
      </c>
      <c r="Y25" s="254">
        <v>0</v>
      </c>
      <c r="Z25" s="256">
        <v>0</v>
      </c>
      <c r="AA25" s="256">
        <v>0</v>
      </c>
      <c r="AB25" s="147" t="str">
        <f t="shared" si="25"/>
        <v>-</v>
      </c>
      <c r="AD25" s="254">
        <v>0</v>
      </c>
      <c r="AE25" s="254">
        <v>0</v>
      </c>
      <c r="AF25" s="254">
        <v>0</v>
      </c>
      <c r="AG25" s="256">
        <v>0</v>
      </c>
      <c r="AH25" s="256">
        <v>0</v>
      </c>
      <c r="AI25" s="147" t="str">
        <f t="shared" si="26"/>
        <v>-</v>
      </c>
      <c r="AK25" s="254">
        <v>-15</v>
      </c>
      <c r="AL25" s="254">
        <v>-10</v>
      </c>
      <c r="AM25" s="254">
        <v>-8</v>
      </c>
      <c r="AN25" s="256">
        <v>-10</v>
      </c>
      <c r="AO25" s="256">
        <v>-13</v>
      </c>
      <c r="AP25" s="147">
        <f t="shared" si="27"/>
        <v>0.3</v>
      </c>
      <c r="AS25" s="257"/>
    </row>
    <row r="26" spans="1:45" s="253" customFormat="1" ht="12.75" customHeight="1">
      <c r="A26" s="16" t="s">
        <v>102</v>
      </c>
      <c r="B26" s="250">
        <f t="shared" si="17"/>
        <v>68583</v>
      </c>
      <c r="C26" s="250">
        <f t="shared" si="18"/>
        <v>68106</v>
      </c>
      <c r="D26" s="250">
        <f t="shared" si="19"/>
        <v>67850</v>
      </c>
      <c r="E26" s="251">
        <f t="shared" si="20"/>
        <v>66566</v>
      </c>
      <c r="F26" s="251">
        <f t="shared" si="21"/>
        <v>66566</v>
      </c>
      <c r="G26" s="147">
        <f t="shared" si="22"/>
        <v>0</v>
      </c>
      <c r="H26" s="252"/>
      <c r="I26" s="254">
        <v>59014</v>
      </c>
      <c r="J26" s="254">
        <v>58390</v>
      </c>
      <c r="K26" s="254">
        <v>58044</v>
      </c>
      <c r="L26" s="256">
        <v>56614</v>
      </c>
      <c r="M26" s="256">
        <v>56478</v>
      </c>
      <c r="N26" s="147">
        <f t="shared" si="23"/>
        <v>-0.0024022326632988306</v>
      </c>
      <c r="P26" s="254">
        <v>9585</v>
      </c>
      <c r="Q26" s="254">
        <v>9723</v>
      </c>
      <c r="R26" s="254">
        <v>9813</v>
      </c>
      <c r="S26" s="256">
        <v>9961</v>
      </c>
      <c r="T26" s="256">
        <v>10100</v>
      </c>
      <c r="U26" s="147">
        <f t="shared" si="24"/>
        <v>0.013954422246762374</v>
      </c>
      <c r="W26" s="254">
        <v>0</v>
      </c>
      <c r="X26" s="254">
        <v>0</v>
      </c>
      <c r="Y26" s="254">
        <v>0</v>
      </c>
      <c r="Z26" s="256">
        <v>0</v>
      </c>
      <c r="AA26" s="256">
        <v>0</v>
      </c>
      <c r="AB26" s="147" t="str">
        <f t="shared" si="25"/>
        <v>-</v>
      </c>
      <c r="AD26" s="254">
        <v>0</v>
      </c>
      <c r="AE26" s="254">
        <v>0</v>
      </c>
      <c r="AF26" s="254">
        <v>0</v>
      </c>
      <c r="AG26" s="256">
        <v>0</v>
      </c>
      <c r="AH26" s="256">
        <v>0</v>
      </c>
      <c r="AI26" s="147" t="str">
        <f t="shared" si="26"/>
        <v>-</v>
      </c>
      <c r="AK26" s="254">
        <v>-16</v>
      </c>
      <c r="AL26" s="254">
        <v>-7</v>
      </c>
      <c r="AM26" s="254">
        <v>-7</v>
      </c>
      <c r="AN26" s="256">
        <v>-9</v>
      </c>
      <c r="AO26" s="256">
        <v>-12</v>
      </c>
      <c r="AP26" s="147">
        <f t="shared" si="27"/>
        <v>0.3333333333333333</v>
      </c>
      <c r="AS26" s="257"/>
    </row>
    <row r="27" spans="1:45" s="253" customFormat="1" ht="12.75" customHeight="1">
      <c r="A27" s="16" t="s">
        <v>103</v>
      </c>
      <c r="B27" s="250">
        <f t="shared" si="17"/>
        <v>399245</v>
      </c>
      <c r="C27" s="250">
        <f t="shared" si="18"/>
        <v>397032</v>
      </c>
      <c r="D27" s="250">
        <f t="shared" si="19"/>
        <v>399265</v>
      </c>
      <c r="E27" s="251">
        <f t="shared" si="20"/>
        <v>404072</v>
      </c>
      <c r="F27" s="251">
        <f t="shared" si="21"/>
        <v>417033</v>
      </c>
      <c r="G27" s="147">
        <f t="shared" si="22"/>
        <v>0.032075966659407235</v>
      </c>
      <c r="H27" s="252"/>
      <c r="I27" s="254">
        <v>13370</v>
      </c>
      <c r="J27" s="254">
        <v>13359</v>
      </c>
      <c r="K27" s="254">
        <v>13401</v>
      </c>
      <c r="L27" s="256">
        <v>13389</v>
      </c>
      <c r="M27" s="256">
        <v>13690</v>
      </c>
      <c r="N27" s="147">
        <f t="shared" si="23"/>
        <v>0.022481141235342447</v>
      </c>
      <c r="P27" s="254">
        <v>386075</v>
      </c>
      <c r="Q27" s="254">
        <v>383861</v>
      </c>
      <c r="R27" s="254">
        <v>386050</v>
      </c>
      <c r="S27" s="256">
        <v>390873</v>
      </c>
      <c r="T27" s="256">
        <v>403535</v>
      </c>
      <c r="U27" s="147">
        <f t="shared" si="24"/>
        <v>0.03239415359976258</v>
      </c>
      <c r="W27" s="254">
        <v>0</v>
      </c>
      <c r="X27" s="254">
        <v>0</v>
      </c>
      <c r="Y27" s="254">
        <v>0</v>
      </c>
      <c r="Z27" s="256">
        <v>0</v>
      </c>
      <c r="AA27" s="256">
        <v>0</v>
      </c>
      <c r="AB27" s="147" t="str">
        <f t="shared" si="25"/>
        <v>-</v>
      </c>
      <c r="AD27" s="254">
        <v>0</v>
      </c>
      <c r="AE27" s="254">
        <v>0</v>
      </c>
      <c r="AF27" s="254">
        <v>0</v>
      </c>
      <c r="AG27" s="256">
        <v>0</v>
      </c>
      <c r="AH27" s="256">
        <v>0</v>
      </c>
      <c r="AI27" s="147" t="str">
        <f t="shared" si="26"/>
        <v>-</v>
      </c>
      <c r="AK27" s="254">
        <v>-200</v>
      </c>
      <c r="AL27" s="254">
        <v>-188</v>
      </c>
      <c r="AM27" s="254">
        <v>-186</v>
      </c>
      <c r="AN27" s="256">
        <v>-190</v>
      </c>
      <c r="AO27" s="256">
        <v>-192</v>
      </c>
      <c r="AP27" s="147">
        <f t="shared" si="27"/>
        <v>0.010526315789473684</v>
      </c>
      <c r="AS27" s="257"/>
    </row>
    <row r="28" spans="1:50" s="253" customFormat="1" ht="12.75" customHeight="1">
      <c r="A28" s="16" t="s">
        <v>104</v>
      </c>
      <c r="B28" s="250">
        <f t="shared" si="17"/>
        <v>75217</v>
      </c>
      <c r="C28" s="250">
        <f t="shared" si="18"/>
        <v>75368</v>
      </c>
      <c r="D28" s="250">
        <f t="shared" si="19"/>
        <v>78674</v>
      </c>
      <c r="E28" s="251">
        <f t="shared" si="20"/>
        <v>81064</v>
      </c>
      <c r="F28" s="251">
        <f t="shared" si="21"/>
        <v>82870</v>
      </c>
      <c r="G28" s="147">
        <f t="shared" si="22"/>
        <v>0.022278693378071646</v>
      </c>
      <c r="H28" s="252"/>
      <c r="I28" s="390">
        <v>0</v>
      </c>
      <c r="J28" s="390">
        <v>0</v>
      </c>
      <c r="K28" s="390">
        <v>0</v>
      </c>
      <c r="L28" s="256">
        <v>0</v>
      </c>
      <c r="M28" s="389">
        <v>0</v>
      </c>
      <c r="N28" s="147" t="str">
        <f t="shared" si="23"/>
        <v>-</v>
      </c>
      <c r="P28" s="254">
        <v>75217</v>
      </c>
      <c r="Q28" s="254">
        <v>75368</v>
      </c>
      <c r="R28" s="254">
        <v>78674</v>
      </c>
      <c r="S28" s="256">
        <v>81064</v>
      </c>
      <c r="T28" s="256">
        <v>82870</v>
      </c>
      <c r="U28" s="147">
        <f t="shared" si="24"/>
        <v>0.022278693378071646</v>
      </c>
      <c r="W28" s="254">
        <v>0</v>
      </c>
      <c r="X28" s="254">
        <v>0</v>
      </c>
      <c r="Y28" s="254">
        <v>0</v>
      </c>
      <c r="Z28" s="256">
        <v>0</v>
      </c>
      <c r="AA28" s="256">
        <v>0</v>
      </c>
      <c r="AB28" s="147" t="str">
        <f t="shared" si="25"/>
        <v>-</v>
      </c>
      <c r="AD28" s="254">
        <v>0</v>
      </c>
      <c r="AE28" s="254">
        <v>0</v>
      </c>
      <c r="AF28" s="254">
        <v>0</v>
      </c>
      <c r="AG28" s="256">
        <v>0</v>
      </c>
      <c r="AH28" s="256">
        <v>0</v>
      </c>
      <c r="AI28" s="147" t="str">
        <f t="shared" si="26"/>
        <v>-</v>
      </c>
      <c r="AK28" s="254">
        <v>0</v>
      </c>
      <c r="AL28" s="254">
        <v>0</v>
      </c>
      <c r="AM28" s="254">
        <v>0</v>
      </c>
      <c r="AN28" s="256">
        <v>0</v>
      </c>
      <c r="AO28" s="256">
        <v>0</v>
      </c>
      <c r="AP28" s="147" t="str">
        <f t="shared" si="27"/>
        <v>-</v>
      </c>
      <c r="AS28" s="257"/>
      <c r="AT28" s="271"/>
      <c r="AU28" s="9"/>
      <c r="AV28" s="10"/>
      <c r="AW28" s="19"/>
      <c r="AX28" s="271"/>
    </row>
    <row r="29" spans="1:50" s="253" customFormat="1" ht="12.75" customHeight="1">
      <c r="A29" s="16" t="s">
        <v>105</v>
      </c>
      <c r="B29" s="250">
        <f t="shared" si="17"/>
        <v>4128</v>
      </c>
      <c r="C29" s="250">
        <f t="shared" si="18"/>
        <v>3448</v>
      </c>
      <c r="D29" s="250">
        <f t="shared" si="19"/>
        <v>3616</v>
      </c>
      <c r="E29" s="251">
        <f t="shared" si="20"/>
        <v>3178</v>
      </c>
      <c r="F29" s="251">
        <f t="shared" si="21"/>
        <v>3949</v>
      </c>
      <c r="G29" s="147">
        <f t="shared" si="22"/>
        <v>0.24260541220893644</v>
      </c>
      <c r="H29" s="252"/>
      <c r="I29" s="254">
        <v>2274</v>
      </c>
      <c r="J29" s="254">
        <v>2134</v>
      </c>
      <c r="K29" s="254">
        <v>2177</v>
      </c>
      <c r="L29" s="256">
        <v>2154</v>
      </c>
      <c r="M29" s="256">
        <v>2325</v>
      </c>
      <c r="N29" s="147">
        <f t="shared" si="23"/>
        <v>0.07938718662952646</v>
      </c>
      <c r="P29" s="254">
        <v>3153</v>
      </c>
      <c r="Q29" s="254">
        <v>2520</v>
      </c>
      <c r="R29" s="254">
        <v>2561</v>
      </c>
      <c r="S29" s="256">
        <v>2420</v>
      </c>
      <c r="T29" s="256">
        <v>2976</v>
      </c>
      <c r="U29" s="147">
        <f t="shared" si="24"/>
        <v>0.22975206611570248</v>
      </c>
      <c r="W29" s="254">
        <v>125</v>
      </c>
      <c r="X29" s="254">
        <v>122</v>
      </c>
      <c r="Y29" s="254">
        <v>121</v>
      </c>
      <c r="Z29" s="256">
        <v>124</v>
      </c>
      <c r="AA29" s="256">
        <v>3</v>
      </c>
      <c r="AB29" s="147">
        <f t="shared" si="25"/>
        <v>-0.9758064516129032</v>
      </c>
      <c r="AD29" s="254">
        <v>172</v>
      </c>
      <c r="AE29" s="254">
        <v>161</v>
      </c>
      <c r="AF29" s="254">
        <v>152</v>
      </c>
      <c r="AG29" s="256">
        <v>164</v>
      </c>
      <c r="AH29" s="256">
        <v>171</v>
      </c>
      <c r="AI29" s="147">
        <f t="shared" si="26"/>
        <v>0.042682926829268296</v>
      </c>
      <c r="AK29" s="254">
        <v>-1596</v>
      </c>
      <c r="AL29" s="254">
        <v>-1489</v>
      </c>
      <c r="AM29" s="254">
        <v>-1395</v>
      </c>
      <c r="AN29" s="256">
        <v>-1684</v>
      </c>
      <c r="AO29" s="256">
        <v>-1526</v>
      </c>
      <c r="AP29" s="147">
        <f t="shared" si="27"/>
        <v>-0.09382422802850356</v>
      </c>
      <c r="AS29" s="257"/>
      <c r="AT29" s="271"/>
      <c r="AU29" s="271"/>
      <c r="AV29" s="270"/>
      <c r="AW29" s="270"/>
      <c r="AX29" s="272"/>
    </row>
    <row r="30" spans="1:50" s="253" customFormat="1" ht="12.75" customHeight="1">
      <c r="A30" s="16" t="s">
        <v>106</v>
      </c>
      <c r="B30" s="250">
        <f t="shared" si="17"/>
        <v>37855</v>
      </c>
      <c r="C30" s="250">
        <f t="shared" si="18"/>
        <v>36304</v>
      </c>
      <c r="D30" s="250">
        <f t="shared" si="19"/>
        <v>37321</v>
      </c>
      <c r="E30" s="251">
        <f t="shared" si="20"/>
        <v>36432</v>
      </c>
      <c r="F30" s="251">
        <f t="shared" si="21"/>
        <v>38099</v>
      </c>
      <c r="G30" s="147">
        <f t="shared" si="22"/>
        <v>0.045756477821695216</v>
      </c>
      <c r="H30" s="252"/>
      <c r="I30" s="254">
        <v>17045</v>
      </c>
      <c r="J30" s="254">
        <v>16576</v>
      </c>
      <c r="K30" s="254">
        <v>15218</v>
      </c>
      <c r="L30" s="256">
        <v>17128</v>
      </c>
      <c r="M30" s="256">
        <v>16370</v>
      </c>
      <c r="N30" s="147">
        <f t="shared" si="23"/>
        <v>-0.04425502101821579</v>
      </c>
      <c r="P30" s="254">
        <v>13726</v>
      </c>
      <c r="Q30" s="254">
        <v>13000</v>
      </c>
      <c r="R30" s="254">
        <v>13578</v>
      </c>
      <c r="S30" s="256">
        <v>14008</v>
      </c>
      <c r="T30" s="256">
        <v>14668</v>
      </c>
      <c r="U30" s="147">
        <f t="shared" si="24"/>
        <v>0.04711593375214163</v>
      </c>
      <c r="W30" s="254">
        <v>2642</v>
      </c>
      <c r="X30" s="254">
        <v>2813</v>
      </c>
      <c r="Y30" s="254">
        <v>2958</v>
      </c>
      <c r="Z30" s="256">
        <v>2591</v>
      </c>
      <c r="AA30" s="256">
        <v>1773</v>
      </c>
      <c r="AB30" s="147">
        <f t="shared" si="25"/>
        <v>-0.3157082207641837</v>
      </c>
      <c r="AD30" s="254">
        <v>21557</v>
      </c>
      <c r="AE30" s="254">
        <v>21261</v>
      </c>
      <c r="AF30" s="254">
        <v>22757</v>
      </c>
      <c r="AG30" s="256">
        <v>23605</v>
      </c>
      <c r="AH30" s="256">
        <v>24913</v>
      </c>
      <c r="AI30" s="147">
        <f t="shared" si="26"/>
        <v>0.05541198898538445</v>
      </c>
      <c r="AK30" s="254">
        <v>-17115</v>
      </c>
      <c r="AL30" s="254">
        <v>-17346</v>
      </c>
      <c r="AM30" s="254">
        <v>-17190</v>
      </c>
      <c r="AN30" s="256">
        <v>-20900</v>
      </c>
      <c r="AO30" s="256">
        <v>-19625</v>
      </c>
      <c r="AP30" s="147">
        <f t="shared" si="27"/>
        <v>-0.061004784688995214</v>
      </c>
      <c r="AS30" s="257"/>
      <c r="AT30" s="10"/>
      <c r="AU30" s="10"/>
      <c r="AV30" s="19"/>
      <c r="AW30" s="19"/>
      <c r="AX30" s="9"/>
    </row>
    <row r="31" spans="1:50" s="253" customFormat="1" ht="12.75" customHeight="1">
      <c r="A31" s="16" t="s">
        <v>107</v>
      </c>
      <c r="B31" s="250">
        <f t="shared" si="17"/>
        <v>0</v>
      </c>
      <c r="C31" s="250">
        <f t="shared" si="18"/>
        <v>0</v>
      </c>
      <c r="D31" s="250">
        <f t="shared" si="19"/>
        <v>0</v>
      </c>
      <c r="E31" s="251">
        <f t="shared" si="20"/>
        <v>0</v>
      </c>
      <c r="F31" s="251">
        <f t="shared" si="21"/>
        <v>0</v>
      </c>
      <c r="G31" s="147" t="str">
        <f t="shared" si="22"/>
        <v>-</v>
      </c>
      <c r="H31" s="252"/>
      <c r="I31" s="390">
        <v>0</v>
      </c>
      <c r="J31" s="390">
        <v>0</v>
      </c>
      <c r="K31" s="390">
        <v>0</v>
      </c>
      <c r="L31" s="256">
        <v>0</v>
      </c>
      <c r="M31" s="389">
        <v>0</v>
      </c>
      <c r="N31" s="147" t="str">
        <f t="shared" si="23"/>
        <v>-</v>
      </c>
      <c r="P31" s="254">
        <v>0</v>
      </c>
      <c r="Q31" s="254">
        <v>0</v>
      </c>
      <c r="R31" s="254">
        <v>0</v>
      </c>
      <c r="S31" s="256">
        <v>0</v>
      </c>
      <c r="T31" s="256">
        <v>0</v>
      </c>
      <c r="U31" s="147" t="str">
        <f t="shared" si="24"/>
        <v>-</v>
      </c>
      <c r="W31" s="254">
        <v>0</v>
      </c>
      <c r="X31" s="254">
        <v>0</v>
      </c>
      <c r="Y31" s="254">
        <v>0</v>
      </c>
      <c r="Z31" s="256">
        <v>0</v>
      </c>
      <c r="AA31" s="256">
        <v>0</v>
      </c>
      <c r="AB31" s="147" t="str">
        <f t="shared" si="25"/>
        <v>-</v>
      </c>
      <c r="AD31" s="254">
        <v>0</v>
      </c>
      <c r="AE31" s="254">
        <v>0</v>
      </c>
      <c r="AF31" s="254">
        <v>0</v>
      </c>
      <c r="AG31" s="256">
        <v>0</v>
      </c>
      <c r="AH31" s="256">
        <v>0</v>
      </c>
      <c r="AI31" s="147" t="str">
        <f t="shared" si="26"/>
        <v>-</v>
      </c>
      <c r="AK31" s="254">
        <v>0</v>
      </c>
      <c r="AL31" s="254">
        <v>0</v>
      </c>
      <c r="AM31" s="254">
        <v>0</v>
      </c>
      <c r="AN31" s="256">
        <v>0</v>
      </c>
      <c r="AO31" s="256">
        <v>0</v>
      </c>
      <c r="AP31" s="147" t="str">
        <f t="shared" si="27"/>
        <v>-</v>
      </c>
      <c r="AS31" s="257"/>
      <c r="AT31" s="10"/>
      <c r="AU31" s="10"/>
      <c r="AV31" s="19"/>
      <c r="AW31" s="19"/>
      <c r="AX31" s="9"/>
    </row>
    <row r="32" spans="1:50" s="253" customFormat="1" ht="12.75" customHeight="1">
      <c r="A32" s="16" t="s">
        <v>108</v>
      </c>
      <c r="B32" s="250">
        <f t="shared" si="17"/>
        <v>8335</v>
      </c>
      <c r="C32" s="250">
        <f t="shared" si="18"/>
        <v>8287</v>
      </c>
      <c r="D32" s="250">
        <f t="shared" si="19"/>
        <v>8232</v>
      </c>
      <c r="E32" s="251">
        <f t="shared" si="20"/>
        <v>8030</v>
      </c>
      <c r="F32" s="251">
        <f t="shared" si="21"/>
        <v>8046</v>
      </c>
      <c r="G32" s="147">
        <f t="shared" si="22"/>
        <v>0.00199252801992528</v>
      </c>
      <c r="H32" s="252"/>
      <c r="I32" s="254">
        <v>39</v>
      </c>
      <c r="J32" s="254">
        <v>38</v>
      </c>
      <c r="K32" s="254">
        <v>12</v>
      </c>
      <c r="L32" s="256">
        <v>37</v>
      </c>
      <c r="M32" s="256">
        <v>37</v>
      </c>
      <c r="N32" s="147">
        <f t="shared" si="23"/>
        <v>0</v>
      </c>
      <c r="P32" s="254">
        <v>14</v>
      </c>
      <c r="Q32" s="254">
        <v>14</v>
      </c>
      <c r="R32" s="254">
        <v>12</v>
      </c>
      <c r="S32" s="256">
        <v>12</v>
      </c>
      <c r="T32" s="256">
        <v>12</v>
      </c>
      <c r="U32" s="147">
        <f t="shared" si="24"/>
        <v>0</v>
      </c>
      <c r="W32" s="254">
        <v>0</v>
      </c>
      <c r="X32" s="254">
        <v>0</v>
      </c>
      <c r="Y32" s="254">
        <v>0</v>
      </c>
      <c r="Z32" s="256">
        <v>0</v>
      </c>
      <c r="AA32" s="256">
        <v>0</v>
      </c>
      <c r="AB32" s="147" t="str">
        <f t="shared" si="25"/>
        <v>-</v>
      </c>
      <c r="AD32" s="254">
        <v>14475</v>
      </c>
      <c r="AE32" s="254">
        <v>13977</v>
      </c>
      <c r="AF32" s="254">
        <v>13810</v>
      </c>
      <c r="AG32" s="256">
        <v>13186</v>
      </c>
      <c r="AH32" s="256">
        <v>13202</v>
      </c>
      <c r="AI32" s="147">
        <f t="shared" si="26"/>
        <v>0.0012134081601698772</v>
      </c>
      <c r="AK32" s="254">
        <v>-6193</v>
      </c>
      <c r="AL32" s="254">
        <v>-5742</v>
      </c>
      <c r="AM32" s="254">
        <v>-5602</v>
      </c>
      <c r="AN32" s="256">
        <v>-5205</v>
      </c>
      <c r="AO32" s="256">
        <v>-5205</v>
      </c>
      <c r="AP32" s="147">
        <f t="shared" si="27"/>
        <v>0</v>
      </c>
      <c r="AS32" s="257"/>
      <c r="AT32" s="10"/>
      <c r="AU32" s="10"/>
      <c r="AV32" s="19"/>
      <c r="AW32" s="19"/>
      <c r="AX32" s="9"/>
    </row>
    <row r="33" spans="1:50" s="253" customFormat="1" ht="12.75" customHeight="1" thickBot="1">
      <c r="A33" s="16" t="s">
        <v>109</v>
      </c>
      <c r="B33" s="250">
        <f t="shared" si="17"/>
        <v>11670</v>
      </c>
      <c r="C33" s="250">
        <f t="shared" si="18"/>
        <v>10108</v>
      </c>
      <c r="D33" s="250">
        <f t="shared" si="19"/>
        <v>10081</v>
      </c>
      <c r="E33" s="251">
        <f t="shared" si="20"/>
        <v>11554</v>
      </c>
      <c r="F33" s="251">
        <f t="shared" si="21"/>
        <v>10466</v>
      </c>
      <c r="G33" s="210">
        <f t="shared" si="22"/>
        <v>-0.09416652241647915</v>
      </c>
      <c r="H33" s="252"/>
      <c r="I33" s="254">
        <v>0</v>
      </c>
      <c r="J33" s="254">
        <v>0</v>
      </c>
      <c r="K33" s="254">
        <v>0</v>
      </c>
      <c r="L33" s="256">
        <v>0</v>
      </c>
      <c r="M33" s="256">
        <v>0</v>
      </c>
      <c r="N33" s="210" t="str">
        <f t="shared" si="23"/>
        <v>-</v>
      </c>
      <c r="P33" s="254">
        <v>95</v>
      </c>
      <c r="Q33" s="254">
        <v>95</v>
      </c>
      <c r="R33" s="254">
        <v>95</v>
      </c>
      <c r="S33" s="256">
        <v>95</v>
      </c>
      <c r="T33" s="256">
        <v>109</v>
      </c>
      <c r="U33" s="210">
        <f t="shared" si="24"/>
        <v>0.14736842105263157</v>
      </c>
      <c r="W33" s="254">
        <v>14</v>
      </c>
      <c r="X33" s="254">
        <v>14</v>
      </c>
      <c r="Y33" s="254">
        <v>14</v>
      </c>
      <c r="Z33" s="256">
        <v>14</v>
      </c>
      <c r="AA33" s="256">
        <v>0</v>
      </c>
      <c r="AB33" s="210">
        <f t="shared" si="25"/>
        <v>-1</v>
      </c>
      <c r="AD33" s="254">
        <v>11625</v>
      </c>
      <c r="AE33" s="254">
        <v>10063</v>
      </c>
      <c r="AF33" s="254">
        <v>10036</v>
      </c>
      <c r="AG33" s="256">
        <v>11509</v>
      </c>
      <c r="AH33" s="256">
        <v>10421</v>
      </c>
      <c r="AI33" s="210">
        <f t="shared" si="26"/>
        <v>-0.09453471196454949</v>
      </c>
      <c r="AK33" s="254">
        <v>-64</v>
      </c>
      <c r="AL33" s="254">
        <v>-64</v>
      </c>
      <c r="AM33" s="254">
        <v>-64</v>
      </c>
      <c r="AN33" s="256">
        <v>-64</v>
      </c>
      <c r="AO33" s="256">
        <v>-64</v>
      </c>
      <c r="AP33" s="210">
        <f t="shared" si="27"/>
        <v>0</v>
      </c>
      <c r="AS33" s="257"/>
      <c r="AT33" s="8"/>
      <c r="AU33" s="8"/>
      <c r="AV33" s="21"/>
      <c r="AW33" s="21"/>
      <c r="AX33" s="14"/>
    </row>
    <row r="34" spans="1:50" s="263" customFormat="1" ht="12.75" customHeight="1" thickBot="1">
      <c r="A34" s="258" t="s">
        <v>110</v>
      </c>
      <c r="B34" s="66">
        <f>SUM(B23:B33)</f>
        <v>655932</v>
      </c>
      <c r="C34" s="66">
        <f>SUM(C23:C33)</f>
        <v>647828</v>
      </c>
      <c r="D34" s="66">
        <f>SUM(D23:D33)</f>
        <v>652812</v>
      </c>
      <c r="E34" s="93">
        <f>SUM(E23:E33)</f>
        <v>658230</v>
      </c>
      <c r="F34" s="93">
        <f>SUM(F23:F33)</f>
        <v>677604</v>
      </c>
      <c r="G34" s="210">
        <f t="shared" si="22"/>
        <v>0.02943348069823618</v>
      </c>
      <c r="H34" s="261"/>
      <c r="I34" s="51">
        <f>SUM(I23:I33)</f>
        <v>112627</v>
      </c>
      <c r="J34" s="51">
        <f>SUM(J23:J33)</f>
        <v>110225</v>
      </c>
      <c r="K34" s="51">
        <f>SUM(K23:K33)</f>
        <v>107572</v>
      </c>
      <c r="L34" s="93">
        <f>SUM(L23:L33)</f>
        <v>105956</v>
      </c>
      <c r="M34" s="65">
        <f>SUM(M23:M33)</f>
        <v>109446</v>
      </c>
      <c r="N34" s="210">
        <f t="shared" si="23"/>
        <v>0.032938200762580694</v>
      </c>
      <c r="O34" s="260"/>
      <c r="P34" s="51">
        <f>SUM(P23:P33)</f>
        <v>498727</v>
      </c>
      <c r="Q34" s="51">
        <f>SUM(Q23:Q33)</f>
        <v>495115</v>
      </c>
      <c r="R34" s="51">
        <f>SUM(R23:R33)</f>
        <v>501258</v>
      </c>
      <c r="S34" s="93">
        <f>SUM(S23:S33)</f>
        <v>509417</v>
      </c>
      <c r="T34" s="93">
        <f>SUM(T23:T33)</f>
        <v>526746</v>
      </c>
      <c r="U34" s="210">
        <f t="shared" si="24"/>
        <v>0.03401731783587905</v>
      </c>
      <c r="V34" s="260"/>
      <c r="W34" s="51">
        <f>SUM(W23:W33)</f>
        <v>4017</v>
      </c>
      <c r="X34" s="51">
        <f>SUM(X23:X33)</f>
        <v>4220</v>
      </c>
      <c r="Y34" s="51">
        <f>SUM(Y23:Y33)</f>
        <v>4484</v>
      </c>
      <c r="Z34" s="93">
        <f>SUM(Z23:Z33)</f>
        <v>4044</v>
      </c>
      <c r="AA34" s="93">
        <f>SUM(AA23:AA33)</f>
        <v>1963</v>
      </c>
      <c r="AB34" s="210">
        <f t="shared" si="25"/>
        <v>-0.5145895153313551</v>
      </c>
      <c r="AC34" s="260"/>
      <c r="AD34" s="261">
        <f>SUM(AD23:AD33)</f>
        <v>71164</v>
      </c>
      <c r="AE34" s="261">
        <f>SUM(AE23:AE33)</f>
        <v>68026</v>
      </c>
      <c r="AF34" s="261">
        <f>SUM(AF23:AF33)</f>
        <v>69130</v>
      </c>
      <c r="AG34" s="93">
        <f>SUM(AG23:AG33)</f>
        <v>70335</v>
      </c>
      <c r="AH34" s="93">
        <f>SUM(AH23:AH33)</f>
        <v>69792</v>
      </c>
      <c r="AI34" s="210">
        <f t="shared" si="26"/>
        <v>-0.007720196203881424</v>
      </c>
      <c r="AJ34" s="260"/>
      <c r="AK34" s="261">
        <f>SUM(AK23:AK33)</f>
        <v>-30603</v>
      </c>
      <c r="AL34" s="261">
        <f>SUM(AL23:AL33)</f>
        <v>-29758</v>
      </c>
      <c r="AM34" s="261">
        <f>SUM(AM23:AM33)</f>
        <v>-29632</v>
      </c>
      <c r="AN34" s="93">
        <f>SUM(AN23:AN33)</f>
        <v>-31522</v>
      </c>
      <c r="AO34" s="93">
        <f>SUM(AO23:AO33)</f>
        <v>-30343</v>
      </c>
      <c r="AP34" s="210">
        <f t="shared" si="27"/>
        <v>-0.03740244908318</v>
      </c>
      <c r="AQ34" s="260"/>
      <c r="AS34" s="257"/>
      <c r="AT34" s="243"/>
      <c r="AU34" s="243"/>
      <c r="AV34" s="242"/>
      <c r="AW34" s="242"/>
      <c r="AX34" s="12"/>
    </row>
    <row r="35" spans="1:61" s="253" customFormat="1" ht="12.75" customHeight="1">
      <c r="A35" s="17" t="s">
        <v>111</v>
      </c>
      <c r="B35" s="184">
        <v>51950</v>
      </c>
      <c r="C35" s="184">
        <v>47866</v>
      </c>
      <c r="D35" s="184">
        <v>48770</v>
      </c>
      <c r="E35" s="194">
        <v>50084</v>
      </c>
      <c r="F35" s="194">
        <v>53525</v>
      </c>
      <c r="G35" s="147">
        <f t="shared" si="22"/>
        <v>0.06870457631179618</v>
      </c>
      <c r="H35" s="252"/>
      <c r="I35" s="145"/>
      <c r="J35" s="145"/>
      <c r="K35" s="145"/>
      <c r="L35" s="194"/>
      <c r="M35" s="194"/>
      <c r="N35" s="147"/>
      <c r="O35" s="274"/>
      <c r="P35" s="145"/>
      <c r="Q35" s="145"/>
      <c r="R35" s="145"/>
      <c r="S35" s="194"/>
      <c r="T35" s="194"/>
      <c r="U35" s="147"/>
      <c r="V35" s="274"/>
      <c r="W35" s="145"/>
      <c r="X35" s="145"/>
      <c r="Y35" s="145"/>
      <c r="Z35" s="194"/>
      <c r="AA35" s="194"/>
      <c r="AB35" s="147"/>
      <c r="AC35" s="274"/>
      <c r="AD35" s="275"/>
      <c r="AE35" s="275"/>
      <c r="AF35" s="275"/>
      <c r="AG35" s="194"/>
      <c r="AH35" s="194"/>
      <c r="AI35" s="147"/>
      <c r="AJ35" s="274"/>
      <c r="AK35" s="275"/>
      <c r="AL35" s="275"/>
      <c r="AM35" s="275"/>
      <c r="AN35" s="194"/>
      <c r="AO35" s="194"/>
      <c r="AP35" s="147"/>
      <c r="AQ35" s="274"/>
      <c r="AS35" s="257"/>
      <c r="AT35" s="277"/>
      <c r="AU35" s="277"/>
      <c r="AV35" s="277"/>
      <c r="AW35" s="276"/>
      <c r="AX35" s="278"/>
      <c r="AY35" s="274"/>
      <c r="AZ35" s="274"/>
      <c r="BA35" s="274"/>
      <c r="BB35" s="274"/>
      <c r="BC35" s="274"/>
      <c r="BD35" s="274"/>
      <c r="BE35" s="274"/>
      <c r="BF35" s="274"/>
      <c r="BG35" s="274"/>
      <c r="BH35" s="274"/>
      <c r="BI35" s="274"/>
    </row>
    <row r="36" spans="1:49" s="253" customFormat="1" ht="12.75" customHeight="1">
      <c r="A36" s="279" t="s">
        <v>112</v>
      </c>
      <c r="B36" s="58">
        <v>2671</v>
      </c>
      <c r="C36" s="58">
        <v>2558</v>
      </c>
      <c r="D36" s="58">
        <v>2680</v>
      </c>
      <c r="E36" s="91">
        <v>2765</v>
      </c>
      <c r="F36" s="91">
        <v>2835</v>
      </c>
      <c r="G36" s="360">
        <f t="shared" si="22"/>
        <v>0.02531645569620253</v>
      </c>
      <c r="H36" s="280"/>
      <c r="I36" s="50"/>
      <c r="J36" s="50"/>
      <c r="K36" s="50"/>
      <c r="L36" s="91"/>
      <c r="M36" s="91"/>
      <c r="N36" s="360"/>
      <c r="O36" s="281"/>
      <c r="P36" s="50"/>
      <c r="Q36" s="50"/>
      <c r="R36" s="50"/>
      <c r="S36" s="91"/>
      <c r="T36" s="91"/>
      <c r="U36" s="360"/>
      <c r="V36" s="281"/>
      <c r="W36" s="50"/>
      <c r="X36" s="50"/>
      <c r="Y36" s="50"/>
      <c r="Z36" s="91"/>
      <c r="AA36" s="91"/>
      <c r="AB36" s="360"/>
      <c r="AC36" s="281"/>
      <c r="AD36" s="282"/>
      <c r="AE36" s="282"/>
      <c r="AF36" s="282"/>
      <c r="AG36" s="91"/>
      <c r="AH36" s="91"/>
      <c r="AI36" s="360"/>
      <c r="AJ36" s="281"/>
      <c r="AK36" s="282"/>
      <c r="AL36" s="282"/>
      <c r="AM36" s="282"/>
      <c r="AN36" s="91"/>
      <c r="AO36" s="91"/>
      <c r="AP36" s="360"/>
      <c r="AQ36" s="281"/>
      <c r="AS36" s="257"/>
      <c r="AT36" s="254"/>
      <c r="AU36" s="254"/>
      <c r="AV36" s="283"/>
      <c r="AW36" s="252"/>
    </row>
    <row r="37" spans="1:49" s="253" customFormat="1" ht="12.75" customHeight="1" thickBot="1">
      <c r="A37" s="17" t="s">
        <v>113</v>
      </c>
      <c r="B37" s="184">
        <f>SUM(B35:B36)</f>
        <v>54621</v>
      </c>
      <c r="C37" s="184">
        <f>SUM(C35:C36)</f>
        <v>50424</v>
      </c>
      <c r="D37" s="184">
        <f>SUM(D35:D36)</f>
        <v>51450</v>
      </c>
      <c r="E37" s="194">
        <f>SUM(E35:E36)</f>
        <v>52849</v>
      </c>
      <c r="F37" s="194">
        <f>SUM(F35:F36)</f>
        <v>56360</v>
      </c>
      <c r="G37" s="210">
        <f t="shared" si="22"/>
        <v>0.06643455883744252</v>
      </c>
      <c r="H37" s="252"/>
      <c r="I37" s="145"/>
      <c r="J37" s="145"/>
      <c r="K37" s="145"/>
      <c r="L37" s="194"/>
      <c r="M37" s="194"/>
      <c r="N37" s="210"/>
      <c r="O37" s="274"/>
      <c r="P37" s="145"/>
      <c r="Q37" s="145"/>
      <c r="R37" s="145"/>
      <c r="S37" s="194"/>
      <c r="T37" s="194"/>
      <c r="U37" s="210"/>
      <c r="V37" s="274"/>
      <c r="W37" s="145"/>
      <c r="X37" s="145"/>
      <c r="Y37" s="145"/>
      <c r="Z37" s="194"/>
      <c r="AA37" s="194"/>
      <c r="AB37" s="210"/>
      <c r="AC37" s="274"/>
      <c r="AD37" s="275"/>
      <c r="AE37" s="275"/>
      <c r="AF37" s="275"/>
      <c r="AG37" s="194"/>
      <c r="AH37" s="194"/>
      <c r="AI37" s="210"/>
      <c r="AJ37" s="274"/>
      <c r="AK37" s="275"/>
      <c r="AL37" s="275"/>
      <c r="AM37" s="275"/>
      <c r="AN37" s="194"/>
      <c r="AO37" s="194"/>
      <c r="AP37" s="210"/>
      <c r="AQ37" s="274"/>
      <c r="AS37" s="257"/>
      <c r="AT37" s="254"/>
      <c r="AU37" s="254"/>
      <c r="AV37" s="283"/>
      <c r="AW37" s="252"/>
    </row>
    <row r="38" spans="1:49" s="263" customFormat="1" ht="14.25" customHeight="1" thickBot="1">
      <c r="A38" s="258" t="s">
        <v>114</v>
      </c>
      <c r="B38" s="66">
        <f>B34+B37</f>
        <v>710553</v>
      </c>
      <c r="C38" s="66">
        <f>C34+C37</f>
        <v>698252</v>
      </c>
      <c r="D38" s="66">
        <f>D34+D37</f>
        <v>704262</v>
      </c>
      <c r="E38" s="93">
        <f>E34+E37</f>
        <v>711079</v>
      </c>
      <c r="F38" s="93">
        <f>F34+F37</f>
        <v>733964</v>
      </c>
      <c r="G38" s="210">
        <f t="shared" si="22"/>
        <v>0.03218348453547355</v>
      </c>
      <c r="H38" s="261"/>
      <c r="I38" s="65"/>
      <c r="J38" s="65"/>
      <c r="K38" s="65"/>
      <c r="L38" s="93"/>
      <c r="M38" s="93"/>
      <c r="N38" s="210"/>
      <c r="O38" s="260"/>
      <c r="P38" s="65"/>
      <c r="Q38" s="65"/>
      <c r="R38" s="65"/>
      <c r="S38" s="93"/>
      <c r="T38" s="93"/>
      <c r="U38" s="210"/>
      <c r="V38" s="260"/>
      <c r="W38" s="65"/>
      <c r="X38" s="65"/>
      <c r="Y38" s="65"/>
      <c r="Z38" s="93"/>
      <c r="AA38" s="93"/>
      <c r="AB38" s="210"/>
      <c r="AC38" s="260"/>
      <c r="AD38" s="262"/>
      <c r="AE38" s="262"/>
      <c r="AF38" s="262"/>
      <c r="AG38" s="93"/>
      <c r="AH38" s="93"/>
      <c r="AI38" s="210"/>
      <c r="AJ38" s="260"/>
      <c r="AK38" s="262"/>
      <c r="AL38" s="262"/>
      <c r="AM38" s="262"/>
      <c r="AN38" s="93"/>
      <c r="AO38" s="93"/>
      <c r="AP38" s="210"/>
      <c r="AQ38" s="260"/>
      <c r="AS38" s="257"/>
      <c r="AT38" s="255"/>
      <c r="AU38" s="255"/>
      <c r="AV38" s="256"/>
      <c r="AW38" s="252"/>
    </row>
    <row r="39" spans="1:51" s="3" customFormat="1" ht="12.75" customHeight="1">
      <c r="A39" s="4"/>
      <c r="B39" s="284"/>
      <c r="C39" s="284"/>
      <c r="D39" s="284"/>
      <c r="E39" s="284"/>
      <c r="F39" s="284"/>
      <c r="G39" s="285"/>
      <c r="H39" s="1"/>
      <c r="I39" s="20"/>
      <c r="J39" s="20"/>
      <c r="K39" s="20"/>
      <c r="L39" s="284"/>
      <c r="M39" s="284"/>
      <c r="N39" s="285"/>
      <c r="O39" s="1"/>
      <c r="P39" s="20"/>
      <c r="Q39" s="20"/>
      <c r="R39" s="20"/>
      <c r="S39" s="284"/>
      <c r="T39" s="284"/>
      <c r="U39" s="285"/>
      <c r="V39" s="1"/>
      <c r="W39" s="20"/>
      <c r="X39" s="20"/>
      <c r="Y39" s="20"/>
      <c r="Z39" s="284"/>
      <c r="AA39" s="284"/>
      <c r="AB39" s="285"/>
      <c r="AD39" s="20"/>
      <c r="AE39" s="20"/>
      <c r="AF39" s="20"/>
      <c r="AG39" s="284"/>
      <c r="AH39" s="284"/>
      <c r="AI39" s="285"/>
      <c r="AK39" s="20"/>
      <c r="AL39" s="20"/>
      <c r="AM39" s="20"/>
      <c r="AN39" s="284"/>
      <c r="AO39" s="284"/>
      <c r="AP39" s="285"/>
      <c r="AS39" s="254"/>
      <c r="AT39" s="254"/>
      <c r="AU39" s="254"/>
      <c r="AV39" s="283"/>
      <c r="AW39" s="252"/>
      <c r="AX39" s="253"/>
      <c r="AY39" s="13"/>
    </row>
    <row r="40" spans="1:50" s="7" customFormat="1" ht="56.25">
      <c r="A40" s="301" t="s">
        <v>80</v>
      </c>
      <c r="B40" s="286"/>
      <c r="C40" s="286"/>
      <c r="D40" s="286"/>
      <c r="E40" s="286"/>
      <c r="F40" s="286"/>
      <c r="G40" s="287"/>
      <c r="I40" s="288"/>
      <c r="J40" s="288"/>
      <c r="K40" s="288"/>
      <c r="L40" s="286"/>
      <c r="M40" s="286"/>
      <c r="N40" s="287"/>
      <c r="P40" s="288"/>
      <c r="Q40" s="288"/>
      <c r="R40" s="288"/>
      <c r="S40" s="286"/>
      <c r="T40" s="286"/>
      <c r="U40" s="287"/>
      <c r="W40" s="288"/>
      <c r="X40" s="288"/>
      <c r="Y40" s="288"/>
      <c r="Z40" s="286"/>
      <c r="AA40" s="286"/>
      <c r="AB40" s="287"/>
      <c r="AD40" s="288"/>
      <c r="AE40" s="288"/>
      <c r="AF40" s="288"/>
      <c r="AG40" s="286"/>
      <c r="AH40" s="286"/>
      <c r="AI40" s="287"/>
      <c r="AK40" s="288"/>
      <c r="AL40" s="288"/>
      <c r="AM40" s="288"/>
      <c r="AN40" s="286"/>
      <c r="AO40" s="286"/>
      <c r="AP40" s="287"/>
      <c r="AS40" s="254"/>
      <c r="AT40" s="254"/>
      <c r="AU40" s="254"/>
      <c r="AV40" s="283"/>
      <c r="AW40" s="252"/>
      <c r="AX40" s="253"/>
    </row>
    <row r="41" spans="1:50" s="7" customFormat="1" ht="12.75" customHeight="1">
      <c r="A41" s="290"/>
      <c r="B41" s="286"/>
      <c r="C41" s="286"/>
      <c r="D41" s="286"/>
      <c r="E41" s="286"/>
      <c r="F41" s="286"/>
      <c r="G41" s="287"/>
      <c r="I41" s="288"/>
      <c r="J41" s="288"/>
      <c r="K41" s="288"/>
      <c r="L41" s="286"/>
      <c r="M41" s="286"/>
      <c r="N41" s="287"/>
      <c r="P41" s="288"/>
      <c r="Q41" s="288"/>
      <c r="R41" s="288"/>
      <c r="S41" s="286"/>
      <c r="T41" s="286"/>
      <c r="U41" s="287"/>
      <c r="W41" s="288"/>
      <c r="X41" s="288"/>
      <c r="Y41" s="288"/>
      <c r="Z41" s="286"/>
      <c r="AA41" s="286"/>
      <c r="AB41" s="287"/>
      <c r="AD41" s="288"/>
      <c r="AE41" s="288"/>
      <c r="AF41" s="288"/>
      <c r="AG41" s="286"/>
      <c r="AH41" s="286"/>
      <c r="AI41" s="287"/>
      <c r="AK41" s="288"/>
      <c r="AL41" s="288"/>
      <c r="AM41" s="288"/>
      <c r="AN41" s="286"/>
      <c r="AO41" s="286"/>
      <c r="AP41" s="287"/>
      <c r="AS41" s="254"/>
      <c r="AT41" s="254"/>
      <c r="AU41" s="254"/>
      <c r="AV41" s="283"/>
      <c r="AW41" s="252"/>
      <c r="AX41" s="253"/>
    </row>
    <row r="42" spans="1:50" s="7" customFormat="1" ht="12.75" customHeight="1">
      <c r="A42" s="179"/>
      <c r="B42" s="286"/>
      <c r="C42" s="286"/>
      <c r="D42" s="286"/>
      <c r="E42" s="286"/>
      <c r="F42" s="286"/>
      <c r="G42" s="287"/>
      <c r="I42" s="288"/>
      <c r="J42" s="288"/>
      <c r="K42" s="288"/>
      <c r="L42" s="286"/>
      <c r="M42" s="286"/>
      <c r="N42" s="287"/>
      <c r="P42" s="288"/>
      <c r="Q42" s="288"/>
      <c r="R42" s="288"/>
      <c r="S42" s="286"/>
      <c r="T42" s="286"/>
      <c r="U42" s="287"/>
      <c r="W42" s="288"/>
      <c r="X42" s="288"/>
      <c r="Y42" s="288"/>
      <c r="Z42" s="286"/>
      <c r="AA42" s="286"/>
      <c r="AB42" s="287"/>
      <c r="AD42" s="288"/>
      <c r="AE42" s="288"/>
      <c r="AF42" s="288"/>
      <c r="AG42" s="286"/>
      <c r="AH42" s="286"/>
      <c r="AI42" s="287"/>
      <c r="AK42" s="288"/>
      <c r="AL42" s="288"/>
      <c r="AM42" s="288"/>
      <c r="AN42" s="286"/>
      <c r="AO42" s="286"/>
      <c r="AP42" s="287"/>
      <c r="AS42" s="254"/>
      <c r="AT42" s="254"/>
      <c r="AU42" s="254"/>
      <c r="AV42" s="283"/>
      <c r="AW42" s="252"/>
      <c r="AX42" s="253"/>
    </row>
    <row r="43" spans="1:50" s="7" customFormat="1" ht="12.75" customHeight="1">
      <c r="A43" s="179"/>
      <c r="B43" s="286"/>
      <c r="C43" s="286"/>
      <c r="D43" s="286"/>
      <c r="E43" s="286"/>
      <c r="F43" s="286"/>
      <c r="G43" s="287"/>
      <c r="I43" s="288"/>
      <c r="J43" s="288"/>
      <c r="K43" s="288"/>
      <c r="L43" s="286"/>
      <c r="M43" s="286"/>
      <c r="N43" s="287"/>
      <c r="P43" s="288"/>
      <c r="Q43" s="288"/>
      <c r="R43" s="288"/>
      <c r="S43" s="286"/>
      <c r="T43" s="286"/>
      <c r="U43" s="287"/>
      <c r="W43" s="288"/>
      <c r="X43" s="288"/>
      <c r="Y43" s="288"/>
      <c r="Z43" s="286"/>
      <c r="AA43" s="286"/>
      <c r="AB43" s="287"/>
      <c r="AD43" s="288"/>
      <c r="AE43" s="288"/>
      <c r="AF43" s="288"/>
      <c r="AG43" s="286"/>
      <c r="AH43" s="286"/>
      <c r="AI43" s="287"/>
      <c r="AK43" s="288"/>
      <c r="AL43" s="288"/>
      <c r="AM43" s="288"/>
      <c r="AN43" s="286"/>
      <c r="AO43" s="286"/>
      <c r="AP43" s="287"/>
      <c r="AS43" s="254"/>
      <c r="AT43" s="254"/>
      <c r="AU43" s="254"/>
      <c r="AV43" s="283"/>
      <c r="AW43" s="252"/>
      <c r="AX43" s="253"/>
    </row>
    <row r="44" spans="1:50" s="7" customFormat="1" ht="12.75" customHeight="1">
      <c r="A44" s="179"/>
      <c r="B44" s="286"/>
      <c r="C44" s="286"/>
      <c r="D44" s="286"/>
      <c r="E44" s="286"/>
      <c r="F44" s="286"/>
      <c r="G44" s="287"/>
      <c r="I44" s="288"/>
      <c r="J44" s="288"/>
      <c r="K44" s="288"/>
      <c r="L44" s="286"/>
      <c r="M44" s="286"/>
      <c r="N44" s="287"/>
      <c r="P44" s="288"/>
      <c r="Q44" s="288"/>
      <c r="R44" s="288"/>
      <c r="S44" s="286"/>
      <c r="T44" s="286"/>
      <c r="U44" s="287"/>
      <c r="W44" s="288"/>
      <c r="X44" s="288"/>
      <c r="Y44" s="288"/>
      <c r="Z44" s="286"/>
      <c r="AA44" s="286"/>
      <c r="AB44" s="287"/>
      <c r="AD44" s="288"/>
      <c r="AE44" s="288"/>
      <c r="AF44" s="288"/>
      <c r="AG44" s="286"/>
      <c r="AH44" s="286"/>
      <c r="AI44" s="287"/>
      <c r="AK44" s="288"/>
      <c r="AL44" s="288"/>
      <c r="AM44" s="288"/>
      <c r="AN44" s="286"/>
      <c r="AO44" s="286"/>
      <c r="AP44" s="287"/>
      <c r="AS44" s="254"/>
      <c r="AT44" s="254"/>
      <c r="AU44" s="254"/>
      <c r="AV44" s="283"/>
      <c r="AW44" s="252"/>
      <c r="AX44" s="253"/>
    </row>
    <row r="45" spans="1:50" s="7" customFormat="1" ht="12.75" customHeight="1">
      <c r="A45" s="179"/>
      <c r="B45" s="286"/>
      <c r="C45" s="286"/>
      <c r="D45" s="286"/>
      <c r="E45" s="286"/>
      <c r="F45" s="286"/>
      <c r="G45" s="287"/>
      <c r="I45" s="288"/>
      <c r="J45" s="288"/>
      <c r="K45" s="288"/>
      <c r="L45" s="286"/>
      <c r="M45" s="286"/>
      <c r="N45" s="287"/>
      <c r="P45" s="288"/>
      <c r="Q45" s="288"/>
      <c r="R45" s="288"/>
      <c r="S45" s="286"/>
      <c r="T45" s="286"/>
      <c r="U45" s="287"/>
      <c r="W45" s="288"/>
      <c r="X45" s="288"/>
      <c r="Y45" s="288"/>
      <c r="Z45" s="286"/>
      <c r="AA45" s="286"/>
      <c r="AB45" s="287"/>
      <c r="AD45" s="288"/>
      <c r="AE45" s="288"/>
      <c r="AF45" s="288"/>
      <c r="AG45" s="286"/>
      <c r="AH45" s="286"/>
      <c r="AI45" s="287"/>
      <c r="AK45" s="288"/>
      <c r="AL45" s="288"/>
      <c r="AM45" s="288"/>
      <c r="AN45" s="286"/>
      <c r="AO45" s="286"/>
      <c r="AP45" s="287"/>
      <c r="AS45" s="291"/>
      <c r="AT45" s="291"/>
      <c r="AU45" s="291"/>
      <c r="AV45" s="292"/>
      <c r="AW45" s="293"/>
      <c r="AX45" s="274"/>
    </row>
    <row r="46" spans="1:50" s="7" customFormat="1" ht="12.75" customHeight="1">
      <c r="A46" s="179"/>
      <c r="B46" s="286"/>
      <c r="C46" s="286"/>
      <c r="D46" s="286"/>
      <c r="E46" s="286"/>
      <c r="F46" s="286"/>
      <c r="G46" s="287"/>
      <c r="I46" s="288"/>
      <c r="J46" s="288"/>
      <c r="K46" s="288"/>
      <c r="L46" s="286"/>
      <c r="M46" s="286"/>
      <c r="N46" s="287"/>
      <c r="P46" s="288"/>
      <c r="Q46" s="288"/>
      <c r="R46" s="288"/>
      <c r="S46" s="286"/>
      <c r="T46" s="286"/>
      <c r="U46" s="287"/>
      <c r="W46" s="288"/>
      <c r="X46" s="288"/>
      <c r="Y46" s="288"/>
      <c r="Z46" s="286"/>
      <c r="AA46" s="286"/>
      <c r="AB46" s="287"/>
      <c r="AD46" s="288"/>
      <c r="AE46" s="288"/>
      <c r="AF46" s="288"/>
      <c r="AG46" s="286"/>
      <c r="AH46" s="286"/>
      <c r="AI46" s="287"/>
      <c r="AK46" s="288"/>
      <c r="AL46" s="288"/>
      <c r="AM46" s="288"/>
      <c r="AN46" s="286"/>
      <c r="AO46" s="286"/>
      <c r="AP46" s="287"/>
      <c r="AS46" s="273"/>
      <c r="AT46" s="273"/>
      <c r="AU46" s="273"/>
      <c r="AV46" s="275"/>
      <c r="AW46" s="293"/>
      <c r="AX46" s="37"/>
    </row>
    <row r="47" spans="1:50" s="7" customFormat="1" ht="12.75" customHeight="1">
      <c r="A47" s="179"/>
      <c r="B47" s="286"/>
      <c r="C47" s="286"/>
      <c r="D47" s="286"/>
      <c r="E47" s="286"/>
      <c r="F47" s="286"/>
      <c r="G47" s="287"/>
      <c r="I47" s="288"/>
      <c r="J47" s="288"/>
      <c r="K47" s="288"/>
      <c r="L47" s="286"/>
      <c r="M47" s="286"/>
      <c r="N47" s="287"/>
      <c r="P47" s="288"/>
      <c r="Q47" s="288"/>
      <c r="R47" s="288"/>
      <c r="S47" s="286"/>
      <c r="T47" s="286"/>
      <c r="U47" s="287"/>
      <c r="W47" s="288"/>
      <c r="X47" s="288"/>
      <c r="Y47" s="288"/>
      <c r="Z47" s="286"/>
      <c r="AA47" s="286"/>
      <c r="AB47" s="287"/>
      <c r="AD47" s="288"/>
      <c r="AE47" s="288"/>
      <c r="AF47" s="288"/>
      <c r="AG47" s="286"/>
      <c r="AH47" s="286"/>
      <c r="AI47" s="287"/>
      <c r="AK47" s="288"/>
      <c r="AL47" s="288"/>
      <c r="AM47" s="288"/>
      <c r="AN47" s="286"/>
      <c r="AO47" s="286"/>
      <c r="AP47" s="287"/>
      <c r="AS47" s="294"/>
      <c r="AT47" s="294"/>
      <c r="AU47" s="294"/>
      <c r="AV47" s="268"/>
      <c r="AW47" s="268"/>
      <c r="AX47" s="4"/>
    </row>
    <row r="48" spans="1:50" s="7" customFormat="1" ht="12.75" customHeight="1">
      <c r="A48" s="67"/>
      <c r="B48" s="286"/>
      <c r="C48" s="286"/>
      <c r="D48" s="286"/>
      <c r="E48" s="286"/>
      <c r="F48" s="286"/>
      <c r="G48" s="287"/>
      <c r="I48" s="288"/>
      <c r="J48" s="288"/>
      <c r="K48" s="288"/>
      <c r="L48" s="286"/>
      <c r="M48" s="286"/>
      <c r="N48" s="287"/>
      <c r="P48" s="288"/>
      <c r="Q48" s="288"/>
      <c r="R48" s="288"/>
      <c r="S48" s="286"/>
      <c r="T48" s="286"/>
      <c r="U48" s="287"/>
      <c r="W48" s="288"/>
      <c r="X48" s="288"/>
      <c r="Y48" s="288"/>
      <c r="Z48" s="286"/>
      <c r="AA48" s="286"/>
      <c r="AB48" s="287"/>
      <c r="AD48" s="288"/>
      <c r="AE48" s="288"/>
      <c r="AF48" s="288"/>
      <c r="AG48" s="286"/>
      <c r="AH48" s="286"/>
      <c r="AI48" s="287"/>
      <c r="AK48" s="288"/>
      <c r="AL48" s="288"/>
      <c r="AM48" s="288"/>
      <c r="AN48" s="286"/>
      <c r="AO48" s="286"/>
      <c r="AP48" s="287"/>
      <c r="AS48" s="294"/>
      <c r="AT48" s="294"/>
      <c r="AU48" s="294"/>
      <c r="AV48" s="268"/>
      <c r="AW48" s="268"/>
      <c r="AX48" s="4"/>
    </row>
    <row r="49" spans="1:50" s="7" customFormat="1" ht="12.75" customHeight="1">
      <c r="A49" s="179"/>
      <c r="B49" s="286"/>
      <c r="C49" s="286"/>
      <c r="D49" s="286"/>
      <c r="E49" s="286"/>
      <c r="F49" s="286"/>
      <c r="G49" s="287"/>
      <c r="I49" s="288"/>
      <c r="J49" s="288"/>
      <c r="K49" s="288"/>
      <c r="L49" s="286"/>
      <c r="M49" s="286"/>
      <c r="N49" s="287"/>
      <c r="P49" s="288"/>
      <c r="Q49" s="288"/>
      <c r="R49" s="288"/>
      <c r="S49" s="286"/>
      <c r="T49" s="286"/>
      <c r="U49" s="287"/>
      <c r="W49" s="288"/>
      <c r="X49" s="288"/>
      <c r="Y49" s="288"/>
      <c r="Z49" s="286"/>
      <c r="AA49" s="286"/>
      <c r="AB49" s="287"/>
      <c r="AD49" s="288"/>
      <c r="AE49" s="288"/>
      <c r="AF49" s="288"/>
      <c r="AG49" s="286"/>
      <c r="AH49" s="286"/>
      <c r="AI49" s="287"/>
      <c r="AK49" s="288"/>
      <c r="AL49" s="288"/>
      <c r="AM49" s="288"/>
      <c r="AN49" s="286"/>
      <c r="AO49" s="286"/>
      <c r="AP49" s="287"/>
      <c r="AS49" s="294"/>
      <c r="AT49" s="294"/>
      <c r="AU49" s="294"/>
      <c r="AV49" s="268"/>
      <c r="AW49" s="268"/>
      <c r="AX49" s="4"/>
    </row>
    <row r="50" spans="1:50" s="7" customFormat="1" ht="12.75" customHeight="1">
      <c r="A50" s="179"/>
      <c r="B50" s="286"/>
      <c r="C50" s="286"/>
      <c r="D50" s="286"/>
      <c r="E50" s="286"/>
      <c r="F50" s="286"/>
      <c r="G50" s="287"/>
      <c r="I50" s="288"/>
      <c r="J50" s="288"/>
      <c r="K50" s="288"/>
      <c r="L50" s="286"/>
      <c r="M50" s="286"/>
      <c r="N50" s="287"/>
      <c r="P50" s="288"/>
      <c r="Q50" s="288"/>
      <c r="R50" s="288"/>
      <c r="S50" s="286"/>
      <c r="T50" s="286"/>
      <c r="U50" s="287"/>
      <c r="W50" s="288"/>
      <c r="X50" s="288"/>
      <c r="Y50" s="288"/>
      <c r="Z50" s="286"/>
      <c r="AA50" s="286"/>
      <c r="AB50" s="287"/>
      <c r="AD50" s="288"/>
      <c r="AE50" s="288"/>
      <c r="AF50" s="288"/>
      <c r="AG50" s="286"/>
      <c r="AH50" s="286"/>
      <c r="AI50" s="287"/>
      <c r="AK50" s="288"/>
      <c r="AL50" s="288"/>
      <c r="AM50" s="288"/>
      <c r="AN50" s="286"/>
      <c r="AO50" s="286"/>
      <c r="AP50" s="287"/>
      <c r="AS50" s="12"/>
      <c r="AT50" s="12"/>
      <c r="AU50" s="12"/>
      <c r="AV50" s="22"/>
      <c r="AW50" s="22"/>
      <c r="AX50" s="11"/>
    </row>
    <row r="51" spans="1:50" s="7" customFormat="1" ht="12.75" customHeight="1">
      <c r="A51" s="179"/>
      <c r="B51" s="286"/>
      <c r="C51" s="286"/>
      <c r="D51" s="286"/>
      <c r="E51" s="286"/>
      <c r="F51" s="286"/>
      <c r="G51" s="287"/>
      <c r="I51" s="288"/>
      <c r="J51" s="288"/>
      <c r="K51" s="288"/>
      <c r="L51" s="286"/>
      <c r="M51" s="286"/>
      <c r="N51" s="287"/>
      <c r="P51" s="288"/>
      <c r="Q51" s="288"/>
      <c r="R51" s="288"/>
      <c r="S51" s="286"/>
      <c r="T51" s="286"/>
      <c r="U51" s="287"/>
      <c r="W51" s="288"/>
      <c r="X51" s="288"/>
      <c r="Y51" s="288"/>
      <c r="Z51" s="286"/>
      <c r="AA51" s="286"/>
      <c r="AB51" s="287"/>
      <c r="AD51" s="288"/>
      <c r="AE51" s="288"/>
      <c r="AF51" s="288"/>
      <c r="AG51" s="286"/>
      <c r="AH51" s="286"/>
      <c r="AI51" s="287"/>
      <c r="AK51" s="288"/>
      <c r="AL51" s="288"/>
      <c r="AM51" s="288"/>
      <c r="AN51" s="286"/>
      <c r="AO51" s="286"/>
      <c r="AP51" s="287"/>
      <c r="AS51" s="277"/>
      <c r="AT51" s="277"/>
      <c r="AU51" s="277"/>
      <c r="AV51" s="277"/>
      <c r="AW51" s="276"/>
      <c r="AX51" s="278"/>
    </row>
    <row r="52" spans="1:50" s="7" customFormat="1" ht="12.75" customHeight="1">
      <c r="A52" s="179"/>
      <c r="B52" s="286"/>
      <c r="C52" s="286"/>
      <c r="D52" s="286"/>
      <c r="E52" s="286"/>
      <c r="F52" s="286"/>
      <c r="G52" s="287"/>
      <c r="I52" s="288"/>
      <c r="J52" s="288"/>
      <c r="K52" s="288"/>
      <c r="L52" s="286"/>
      <c r="M52" s="286"/>
      <c r="N52" s="287"/>
      <c r="P52" s="288"/>
      <c r="Q52" s="288"/>
      <c r="R52" s="288"/>
      <c r="S52" s="286"/>
      <c r="T52" s="286"/>
      <c r="U52" s="287"/>
      <c r="W52" s="288"/>
      <c r="X52" s="288"/>
      <c r="Y52" s="288"/>
      <c r="Z52" s="286"/>
      <c r="AA52" s="286"/>
      <c r="AB52" s="287"/>
      <c r="AD52" s="288"/>
      <c r="AE52" s="288"/>
      <c r="AF52" s="288"/>
      <c r="AG52" s="286"/>
      <c r="AH52" s="286"/>
      <c r="AI52" s="287"/>
      <c r="AK52" s="288"/>
      <c r="AL52" s="288"/>
      <c r="AM52" s="288"/>
      <c r="AN52" s="286"/>
      <c r="AO52" s="286"/>
      <c r="AP52" s="287"/>
      <c r="AS52" s="254"/>
      <c r="AT52" s="254"/>
      <c r="AU52" s="254"/>
      <c r="AV52" s="283"/>
      <c r="AW52" s="295"/>
      <c r="AX52" s="253"/>
    </row>
    <row r="53" spans="1:50" s="7" customFormat="1" ht="12.75" customHeight="1">
      <c r="A53" s="179"/>
      <c r="B53" s="286"/>
      <c r="C53" s="286"/>
      <c r="D53" s="286"/>
      <c r="E53" s="286"/>
      <c r="F53" s="286"/>
      <c r="G53" s="287"/>
      <c r="I53" s="288"/>
      <c r="J53" s="288"/>
      <c r="K53" s="288"/>
      <c r="L53" s="286"/>
      <c r="M53" s="286"/>
      <c r="N53" s="287"/>
      <c r="P53" s="288"/>
      <c r="Q53" s="288"/>
      <c r="R53" s="288"/>
      <c r="S53" s="286"/>
      <c r="T53" s="286"/>
      <c r="U53" s="287"/>
      <c r="W53" s="288"/>
      <c r="X53" s="288"/>
      <c r="Y53" s="288"/>
      <c r="Z53" s="286"/>
      <c r="AA53" s="286"/>
      <c r="AB53" s="287"/>
      <c r="AD53" s="288"/>
      <c r="AE53" s="288"/>
      <c r="AF53" s="288"/>
      <c r="AG53" s="286"/>
      <c r="AH53" s="286"/>
      <c r="AI53" s="287"/>
      <c r="AK53" s="288"/>
      <c r="AL53" s="288"/>
      <c r="AM53" s="288"/>
      <c r="AN53" s="286"/>
      <c r="AO53" s="286"/>
      <c r="AP53" s="287"/>
      <c r="AS53" s="254"/>
      <c r="AT53" s="254"/>
      <c r="AU53" s="254"/>
      <c r="AV53" s="283"/>
      <c r="AW53" s="295"/>
      <c r="AX53" s="253"/>
    </row>
    <row r="54" spans="1:50" s="7" customFormat="1" ht="12.75" customHeight="1">
      <c r="A54" s="179"/>
      <c r="B54" s="286"/>
      <c r="C54" s="286"/>
      <c r="D54" s="286"/>
      <c r="E54" s="286"/>
      <c r="F54" s="286"/>
      <c r="G54" s="287"/>
      <c r="I54" s="288"/>
      <c r="J54" s="288"/>
      <c r="K54" s="288"/>
      <c r="L54" s="286"/>
      <c r="M54" s="286"/>
      <c r="N54" s="287"/>
      <c r="P54" s="288"/>
      <c r="Q54" s="288"/>
      <c r="R54" s="288"/>
      <c r="S54" s="286"/>
      <c r="T54" s="286"/>
      <c r="U54" s="287"/>
      <c r="W54" s="288"/>
      <c r="X54" s="288"/>
      <c r="Y54" s="288"/>
      <c r="Z54" s="286"/>
      <c r="AA54" s="286"/>
      <c r="AB54" s="287"/>
      <c r="AD54" s="288"/>
      <c r="AE54" s="288"/>
      <c r="AF54" s="288"/>
      <c r="AG54" s="286"/>
      <c r="AH54" s="286"/>
      <c r="AI54" s="287"/>
      <c r="AK54" s="288"/>
      <c r="AL54" s="288"/>
      <c r="AM54" s="288"/>
      <c r="AN54" s="286"/>
      <c r="AO54" s="286"/>
      <c r="AP54" s="287"/>
      <c r="AS54" s="254"/>
      <c r="AT54" s="254"/>
      <c r="AU54" s="254"/>
      <c r="AV54" s="283"/>
      <c r="AW54" s="295"/>
      <c r="AX54" s="253"/>
    </row>
    <row r="55" spans="1:50" s="7" customFormat="1" ht="12.75" customHeight="1">
      <c r="A55" s="179"/>
      <c r="B55" s="286"/>
      <c r="C55" s="286"/>
      <c r="D55" s="286"/>
      <c r="E55" s="286"/>
      <c r="F55" s="286"/>
      <c r="G55" s="287"/>
      <c r="I55" s="288"/>
      <c r="J55" s="288"/>
      <c r="K55" s="288"/>
      <c r="L55" s="286"/>
      <c r="M55" s="286"/>
      <c r="N55" s="287"/>
      <c r="P55" s="288"/>
      <c r="Q55" s="288"/>
      <c r="R55" s="288"/>
      <c r="S55" s="286"/>
      <c r="T55" s="286"/>
      <c r="U55" s="287"/>
      <c r="W55" s="288"/>
      <c r="X55" s="288"/>
      <c r="Y55" s="288"/>
      <c r="Z55" s="286"/>
      <c r="AA55" s="286"/>
      <c r="AB55" s="287"/>
      <c r="AD55" s="288"/>
      <c r="AE55" s="288"/>
      <c r="AF55" s="288"/>
      <c r="AG55" s="286"/>
      <c r="AH55" s="286"/>
      <c r="AI55" s="287"/>
      <c r="AK55" s="288"/>
      <c r="AL55" s="288"/>
      <c r="AM55" s="288"/>
      <c r="AN55" s="286"/>
      <c r="AO55" s="286"/>
      <c r="AP55" s="287"/>
      <c r="AS55" s="254"/>
      <c r="AT55" s="254"/>
      <c r="AU55" s="254"/>
      <c r="AV55" s="283"/>
      <c r="AW55" s="295"/>
      <c r="AX55" s="253"/>
    </row>
    <row r="56" spans="1:50" s="7" customFormat="1" ht="12.75" customHeight="1">
      <c r="A56" s="179"/>
      <c r="B56" s="286"/>
      <c r="C56" s="286"/>
      <c r="D56" s="286"/>
      <c r="E56" s="286"/>
      <c r="F56" s="286"/>
      <c r="G56" s="287"/>
      <c r="I56" s="288"/>
      <c r="J56" s="288"/>
      <c r="K56" s="288"/>
      <c r="L56" s="286"/>
      <c r="M56" s="286"/>
      <c r="N56" s="287"/>
      <c r="P56" s="288"/>
      <c r="Q56" s="288"/>
      <c r="R56" s="288"/>
      <c r="S56" s="286"/>
      <c r="T56" s="286"/>
      <c r="U56" s="287"/>
      <c r="W56" s="288"/>
      <c r="X56" s="288"/>
      <c r="Y56" s="288"/>
      <c r="Z56" s="286"/>
      <c r="AA56" s="286"/>
      <c r="AB56" s="287"/>
      <c r="AD56" s="288"/>
      <c r="AE56" s="288"/>
      <c r="AF56" s="288"/>
      <c r="AG56" s="286"/>
      <c r="AH56" s="286"/>
      <c r="AI56" s="287"/>
      <c r="AK56" s="288"/>
      <c r="AL56" s="288"/>
      <c r="AM56" s="288"/>
      <c r="AN56" s="286"/>
      <c r="AO56" s="286"/>
      <c r="AP56" s="287"/>
      <c r="AS56" s="254"/>
      <c r="AT56" s="254"/>
      <c r="AU56" s="254"/>
      <c r="AV56" s="283"/>
      <c r="AW56" s="295"/>
      <c r="AX56" s="253"/>
    </row>
    <row r="57" spans="1:50" s="7" customFormat="1" ht="12.75" customHeight="1">
      <c r="A57" s="179"/>
      <c r="B57" s="286"/>
      <c r="C57" s="286"/>
      <c r="D57" s="286"/>
      <c r="E57" s="286"/>
      <c r="F57" s="286"/>
      <c r="G57" s="287"/>
      <c r="I57" s="288"/>
      <c r="J57" s="288"/>
      <c r="K57" s="288"/>
      <c r="L57" s="286"/>
      <c r="M57" s="286"/>
      <c r="N57" s="287"/>
      <c r="P57" s="288"/>
      <c r="Q57" s="288"/>
      <c r="R57" s="288"/>
      <c r="S57" s="286"/>
      <c r="T57" s="286"/>
      <c r="U57" s="287"/>
      <c r="W57" s="288"/>
      <c r="X57" s="288"/>
      <c r="Y57" s="288"/>
      <c r="Z57" s="286"/>
      <c r="AA57" s="286"/>
      <c r="AB57" s="287"/>
      <c r="AD57" s="288"/>
      <c r="AE57" s="288"/>
      <c r="AF57" s="288"/>
      <c r="AG57" s="286"/>
      <c r="AH57" s="286"/>
      <c r="AI57" s="287"/>
      <c r="AK57" s="288"/>
      <c r="AL57" s="288"/>
      <c r="AM57" s="288"/>
      <c r="AN57" s="286"/>
      <c r="AO57" s="286"/>
      <c r="AP57" s="287"/>
      <c r="AS57" s="254"/>
      <c r="AT57" s="254"/>
      <c r="AU57" s="254"/>
      <c r="AV57" s="283"/>
      <c r="AW57" s="295"/>
      <c r="AX57" s="253"/>
    </row>
    <row r="58" spans="1:50" s="7" customFormat="1" ht="12.75" customHeight="1">
      <c r="A58" s="179"/>
      <c r="B58" s="286"/>
      <c r="C58" s="286"/>
      <c r="D58" s="286"/>
      <c r="E58" s="286"/>
      <c r="F58" s="286"/>
      <c r="G58" s="287"/>
      <c r="I58" s="288"/>
      <c r="J58" s="288"/>
      <c r="K58" s="288"/>
      <c r="L58" s="286"/>
      <c r="M58" s="286"/>
      <c r="N58" s="287"/>
      <c r="P58" s="288"/>
      <c r="Q58" s="288"/>
      <c r="R58" s="288"/>
      <c r="S58" s="286"/>
      <c r="T58" s="286"/>
      <c r="U58" s="287"/>
      <c r="W58" s="288"/>
      <c r="X58" s="288"/>
      <c r="Y58" s="288"/>
      <c r="Z58" s="286"/>
      <c r="AA58" s="286"/>
      <c r="AB58" s="287"/>
      <c r="AD58" s="288"/>
      <c r="AE58" s="288"/>
      <c r="AF58" s="288"/>
      <c r="AG58" s="286"/>
      <c r="AH58" s="286"/>
      <c r="AI58" s="287"/>
      <c r="AK58" s="288"/>
      <c r="AL58" s="288"/>
      <c r="AM58" s="288"/>
      <c r="AN58" s="286"/>
      <c r="AO58" s="286"/>
      <c r="AP58" s="287"/>
      <c r="AS58" s="254"/>
      <c r="AT58" s="254"/>
      <c r="AU58" s="254"/>
      <c r="AV58" s="283"/>
      <c r="AW58" s="295"/>
      <c r="AX58" s="253"/>
    </row>
    <row r="59" spans="1:50" s="7" customFormat="1" ht="12.75" customHeight="1">
      <c r="A59" s="179"/>
      <c r="B59" s="286"/>
      <c r="C59" s="286"/>
      <c r="D59" s="286"/>
      <c r="E59" s="286"/>
      <c r="F59" s="286"/>
      <c r="G59" s="287"/>
      <c r="I59" s="288"/>
      <c r="J59" s="288"/>
      <c r="K59" s="288"/>
      <c r="L59" s="286"/>
      <c r="M59" s="286"/>
      <c r="N59" s="287"/>
      <c r="P59" s="288"/>
      <c r="Q59" s="288"/>
      <c r="R59" s="288"/>
      <c r="S59" s="286"/>
      <c r="T59" s="286"/>
      <c r="U59" s="287"/>
      <c r="W59" s="288"/>
      <c r="X59" s="288"/>
      <c r="Y59" s="288"/>
      <c r="Z59" s="286"/>
      <c r="AA59" s="286"/>
      <c r="AB59" s="287"/>
      <c r="AD59" s="288"/>
      <c r="AE59" s="288"/>
      <c r="AF59" s="288"/>
      <c r="AG59" s="286"/>
      <c r="AH59" s="286"/>
      <c r="AI59" s="287"/>
      <c r="AK59" s="288"/>
      <c r="AL59" s="288"/>
      <c r="AM59" s="288"/>
      <c r="AN59" s="286"/>
      <c r="AO59" s="286"/>
      <c r="AP59" s="287"/>
      <c r="AS59" s="254"/>
      <c r="AT59" s="254"/>
      <c r="AU59" s="254"/>
      <c r="AV59" s="283"/>
      <c r="AW59" s="295"/>
      <c r="AX59" s="253"/>
    </row>
    <row r="60" spans="1:50" s="7" customFormat="1" ht="12.75" customHeight="1">
      <c r="A60" s="179"/>
      <c r="B60" s="286"/>
      <c r="C60" s="286"/>
      <c r="D60" s="286"/>
      <c r="E60" s="286"/>
      <c r="F60" s="286"/>
      <c r="G60" s="287"/>
      <c r="I60" s="288"/>
      <c r="J60" s="288"/>
      <c r="K60" s="288"/>
      <c r="L60" s="286"/>
      <c r="M60" s="286"/>
      <c r="N60" s="287"/>
      <c r="P60" s="288"/>
      <c r="Q60" s="288"/>
      <c r="R60" s="288"/>
      <c r="S60" s="286"/>
      <c r="T60" s="286"/>
      <c r="U60" s="287"/>
      <c r="W60" s="288"/>
      <c r="X60" s="288"/>
      <c r="Y60" s="288"/>
      <c r="Z60" s="286"/>
      <c r="AA60" s="286"/>
      <c r="AB60" s="287"/>
      <c r="AD60" s="288"/>
      <c r="AE60" s="288"/>
      <c r="AF60" s="288"/>
      <c r="AG60" s="286"/>
      <c r="AH60" s="286"/>
      <c r="AI60" s="287"/>
      <c r="AK60" s="288"/>
      <c r="AL60" s="288"/>
      <c r="AM60" s="288"/>
      <c r="AN60" s="286"/>
      <c r="AO60" s="286"/>
      <c r="AP60" s="287"/>
      <c r="AS60" s="254"/>
      <c r="AT60" s="254"/>
      <c r="AU60" s="254"/>
      <c r="AV60" s="283"/>
      <c r="AW60" s="295"/>
      <c r="AX60" s="253"/>
    </row>
    <row r="61" spans="1:42" s="7" customFormat="1" ht="12.75" customHeight="1">
      <c r="A61" s="179"/>
      <c r="B61" s="286"/>
      <c r="C61" s="286"/>
      <c r="D61" s="286"/>
      <c r="E61" s="286"/>
      <c r="F61" s="286"/>
      <c r="G61" s="287"/>
      <c r="I61" s="288"/>
      <c r="J61" s="288"/>
      <c r="K61" s="288"/>
      <c r="L61" s="286"/>
      <c r="M61" s="286"/>
      <c r="N61" s="287"/>
      <c r="P61" s="288"/>
      <c r="Q61" s="288"/>
      <c r="R61" s="288"/>
      <c r="S61" s="286"/>
      <c r="T61" s="286"/>
      <c r="U61" s="287"/>
      <c r="W61" s="288"/>
      <c r="X61" s="288"/>
      <c r="Y61" s="288"/>
      <c r="Z61" s="286"/>
      <c r="AA61" s="286"/>
      <c r="AB61" s="287"/>
      <c r="AD61" s="288"/>
      <c r="AE61" s="288"/>
      <c r="AF61" s="288"/>
      <c r="AG61" s="286"/>
      <c r="AH61" s="286"/>
      <c r="AI61" s="287"/>
      <c r="AK61" s="288"/>
      <c r="AL61" s="288"/>
      <c r="AM61" s="288"/>
      <c r="AN61" s="286"/>
      <c r="AO61" s="286"/>
      <c r="AP61" s="287"/>
    </row>
    <row r="62" spans="1:42" s="7" customFormat="1" ht="12.75" customHeight="1">
      <c r="A62" s="179"/>
      <c r="B62" s="286"/>
      <c r="C62" s="286"/>
      <c r="D62" s="286"/>
      <c r="E62" s="286"/>
      <c r="F62" s="286"/>
      <c r="G62" s="287"/>
      <c r="I62" s="288"/>
      <c r="J62" s="288"/>
      <c r="K62" s="288"/>
      <c r="L62" s="286"/>
      <c r="M62" s="286"/>
      <c r="N62" s="287"/>
      <c r="P62" s="288"/>
      <c r="Q62" s="288"/>
      <c r="R62" s="288"/>
      <c r="S62" s="286"/>
      <c r="T62" s="286"/>
      <c r="U62" s="287"/>
      <c r="W62" s="288"/>
      <c r="X62" s="288"/>
      <c r="Y62" s="288"/>
      <c r="Z62" s="286"/>
      <c r="AA62" s="286"/>
      <c r="AB62" s="287"/>
      <c r="AD62" s="288"/>
      <c r="AE62" s="288"/>
      <c r="AF62" s="288"/>
      <c r="AG62" s="286"/>
      <c r="AH62" s="286"/>
      <c r="AI62" s="287"/>
      <c r="AK62" s="288"/>
      <c r="AL62" s="288"/>
      <c r="AM62" s="288"/>
      <c r="AN62" s="286"/>
      <c r="AO62" s="286"/>
      <c r="AP62" s="287"/>
    </row>
    <row r="63" spans="1:42" ht="12.75" customHeight="1">
      <c r="A63" s="179"/>
      <c r="B63" s="296"/>
      <c r="C63" s="296"/>
      <c r="D63" s="296"/>
      <c r="E63" s="296"/>
      <c r="F63" s="296"/>
      <c r="G63" s="297"/>
      <c r="I63" s="298"/>
      <c r="J63" s="298"/>
      <c r="K63" s="298"/>
      <c r="L63" s="296"/>
      <c r="M63" s="296"/>
      <c r="N63" s="297"/>
      <c r="P63" s="298"/>
      <c r="Q63" s="298"/>
      <c r="R63" s="298"/>
      <c r="S63" s="296"/>
      <c r="T63" s="296"/>
      <c r="U63" s="297"/>
      <c r="W63" s="298"/>
      <c r="X63" s="298"/>
      <c r="Y63" s="298"/>
      <c r="Z63" s="296"/>
      <c r="AA63" s="296"/>
      <c r="AB63" s="297"/>
      <c r="AD63" s="298"/>
      <c r="AE63" s="298"/>
      <c r="AF63" s="298"/>
      <c r="AG63" s="296"/>
      <c r="AH63" s="296"/>
      <c r="AI63" s="297"/>
      <c r="AK63" s="298"/>
      <c r="AL63" s="298"/>
      <c r="AM63" s="298"/>
      <c r="AN63" s="296"/>
      <c r="AO63" s="296"/>
      <c r="AP63" s="297"/>
    </row>
    <row r="64" spans="1:42" ht="12.75" customHeight="1">
      <c r="A64" s="179"/>
      <c r="B64" s="296"/>
      <c r="C64" s="296"/>
      <c r="D64" s="296"/>
      <c r="E64" s="296"/>
      <c r="F64" s="296"/>
      <c r="G64" s="297"/>
      <c r="I64" s="298"/>
      <c r="J64" s="298"/>
      <c r="K64" s="298"/>
      <c r="L64" s="296"/>
      <c r="M64" s="296"/>
      <c r="N64" s="297"/>
      <c r="P64" s="298"/>
      <c r="Q64" s="298"/>
      <c r="R64" s="298"/>
      <c r="S64" s="296"/>
      <c r="T64" s="296"/>
      <c r="U64" s="297"/>
      <c r="W64" s="298"/>
      <c r="X64" s="298"/>
      <c r="Y64" s="298"/>
      <c r="Z64" s="296"/>
      <c r="AA64" s="296"/>
      <c r="AB64" s="297"/>
      <c r="AD64" s="298"/>
      <c r="AE64" s="298"/>
      <c r="AF64" s="298"/>
      <c r="AG64" s="296"/>
      <c r="AH64" s="296"/>
      <c r="AI64" s="297"/>
      <c r="AK64" s="298"/>
      <c r="AL64" s="298"/>
      <c r="AM64" s="298"/>
      <c r="AN64" s="296"/>
      <c r="AO64" s="296"/>
      <c r="AP64" s="297"/>
    </row>
    <row r="65" spans="1:42" ht="12.75" customHeight="1">
      <c r="A65" s="179"/>
      <c r="B65" s="296"/>
      <c r="C65" s="296"/>
      <c r="D65" s="296"/>
      <c r="E65" s="296"/>
      <c r="F65" s="296"/>
      <c r="G65" s="297"/>
      <c r="I65" s="298"/>
      <c r="J65" s="298"/>
      <c r="K65" s="298"/>
      <c r="L65" s="296"/>
      <c r="M65" s="296"/>
      <c r="N65" s="297"/>
      <c r="P65" s="298"/>
      <c r="Q65" s="298"/>
      <c r="R65" s="298"/>
      <c r="S65" s="296"/>
      <c r="T65" s="296"/>
      <c r="U65" s="297"/>
      <c r="W65" s="298"/>
      <c r="X65" s="298"/>
      <c r="Y65" s="298"/>
      <c r="Z65" s="296"/>
      <c r="AA65" s="296"/>
      <c r="AB65" s="297"/>
      <c r="AD65" s="298"/>
      <c r="AE65" s="298"/>
      <c r="AF65" s="298"/>
      <c r="AG65" s="296"/>
      <c r="AH65" s="296"/>
      <c r="AI65" s="297"/>
      <c r="AK65" s="298"/>
      <c r="AL65" s="298"/>
      <c r="AM65" s="298"/>
      <c r="AN65" s="296"/>
      <c r="AO65" s="296"/>
      <c r="AP65" s="297"/>
    </row>
    <row r="66" spans="1:42" ht="12.75" customHeight="1">
      <c r="A66" s="179"/>
      <c r="B66" s="296"/>
      <c r="C66" s="296"/>
      <c r="D66" s="296"/>
      <c r="E66" s="296"/>
      <c r="F66" s="296"/>
      <c r="G66" s="297"/>
      <c r="I66" s="298"/>
      <c r="J66" s="298"/>
      <c r="K66" s="298"/>
      <c r="L66" s="296"/>
      <c r="M66" s="296"/>
      <c r="N66" s="297"/>
      <c r="P66" s="298"/>
      <c r="Q66" s="298"/>
      <c r="R66" s="298"/>
      <c r="S66" s="296"/>
      <c r="T66" s="296"/>
      <c r="U66" s="297"/>
      <c r="W66" s="298"/>
      <c r="X66" s="298"/>
      <c r="Y66" s="298"/>
      <c r="Z66" s="296"/>
      <c r="AA66" s="296"/>
      <c r="AB66" s="297"/>
      <c r="AD66" s="298"/>
      <c r="AE66" s="298"/>
      <c r="AF66" s="298"/>
      <c r="AG66" s="296"/>
      <c r="AH66" s="296"/>
      <c r="AI66" s="297"/>
      <c r="AK66" s="298"/>
      <c r="AL66" s="298"/>
      <c r="AM66" s="298"/>
      <c r="AN66" s="296"/>
      <c r="AO66" s="296"/>
      <c r="AP66" s="297"/>
    </row>
    <row r="67" spans="1:42" ht="12.75" customHeight="1">
      <c r="A67" s="179"/>
      <c r="B67" s="296"/>
      <c r="C67" s="296"/>
      <c r="D67" s="296"/>
      <c r="E67" s="296"/>
      <c r="F67" s="296"/>
      <c r="G67" s="297"/>
      <c r="I67" s="298"/>
      <c r="J67" s="298"/>
      <c r="K67" s="298"/>
      <c r="L67" s="296"/>
      <c r="M67" s="296"/>
      <c r="N67" s="297"/>
      <c r="P67" s="298"/>
      <c r="Q67" s="298"/>
      <c r="R67" s="298"/>
      <c r="S67" s="296"/>
      <c r="T67" s="296"/>
      <c r="U67" s="297"/>
      <c r="W67" s="298"/>
      <c r="X67" s="298"/>
      <c r="Y67" s="298"/>
      <c r="Z67" s="296"/>
      <c r="AA67" s="296"/>
      <c r="AB67" s="297"/>
      <c r="AD67" s="298"/>
      <c r="AE67" s="298"/>
      <c r="AF67" s="298"/>
      <c r="AG67" s="296"/>
      <c r="AH67" s="296"/>
      <c r="AI67" s="297"/>
      <c r="AK67" s="298"/>
      <c r="AL67" s="298"/>
      <c r="AM67" s="298"/>
      <c r="AN67" s="296"/>
      <c r="AO67" s="296"/>
      <c r="AP67" s="297"/>
    </row>
    <row r="68" spans="1:42" ht="12.75" customHeight="1">
      <c r="A68" s="179"/>
      <c r="B68" s="296"/>
      <c r="C68" s="296"/>
      <c r="D68" s="296"/>
      <c r="E68" s="296"/>
      <c r="F68" s="296"/>
      <c r="G68" s="297"/>
      <c r="I68" s="298"/>
      <c r="J68" s="298"/>
      <c r="K68" s="298"/>
      <c r="L68" s="296"/>
      <c r="M68" s="296"/>
      <c r="N68" s="297"/>
      <c r="P68" s="298"/>
      <c r="Q68" s="298"/>
      <c r="R68" s="298"/>
      <c r="S68" s="296"/>
      <c r="T68" s="296"/>
      <c r="U68" s="297"/>
      <c r="W68" s="298"/>
      <c r="X68" s="298"/>
      <c r="Y68" s="298"/>
      <c r="Z68" s="296"/>
      <c r="AA68" s="296"/>
      <c r="AB68" s="297"/>
      <c r="AD68" s="298"/>
      <c r="AE68" s="298"/>
      <c r="AF68" s="298"/>
      <c r="AG68" s="296"/>
      <c r="AH68" s="296"/>
      <c r="AI68" s="297"/>
      <c r="AK68" s="298"/>
      <c r="AL68" s="298"/>
      <c r="AM68" s="298"/>
      <c r="AN68" s="296"/>
      <c r="AO68" s="296"/>
      <c r="AP68" s="297"/>
    </row>
    <row r="69" spans="1:42" ht="12.75" customHeight="1">
      <c r="A69" s="179"/>
      <c r="B69" s="296"/>
      <c r="C69" s="296"/>
      <c r="D69" s="296"/>
      <c r="E69" s="296"/>
      <c r="F69" s="296"/>
      <c r="G69" s="297"/>
      <c r="I69" s="298"/>
      <c r="J69" s="298"/>
      <c r="K69" s="298"/>
      <c r="L69" s="296"/>
      <c r="M69" s="296"/>
      <c r="N69" s="297"/>
      <c r="P69" s="298"/>
      <c r="Q69" s="298"/>
      <c r="R69" s="298"/>
      <c r="S69" s="296"/>
      <c r="T69" s="296"/>
      <c r="U69" s="297"/>
      <c r="W69" s="298"/>
      <c r="X69" s="298"/>
      <c r="Y69" s="298"/>
      <c r="Z69" s="296"/>
      <c r="AA69" s="296"/>
      <c r="AB69" s="297"/>
      <c r="AD69" s="298"/>
      <c r="AE69" s="298"/>
      <c r="AF69" s="298"/>
      <c r="AG69" s="296"/>
      <c r="AH69" s="296"/>
      <c r="AI69" s="297"/>
      <c r="AK69" s="298"/>
      <c r="AL69" s="298"/>
      <c r="AM69" s="298"/>
      <c r="AN69" s="296"/>
      <c r="AO69" s="296"/>
      <c r="AP69" s="297"/>
    </row>
    <row r="70" spans="1:42" ht="12.75" customHeight="1">
      <c r="A70" s="179"/>
      <c r="B70" s="296"/>
      <c r="C70" s="296"/>
      <c r="D70" s="296"/>
      <c r="E70" s="296"/>
      <c r="F70" s="296"/>
      <c r="G70" s="297"/>
      <c r="I70" s="298"/>
      <c r="J70" s="298"/>
      <c r="K70" s="298"/>
      <c r="L70" s="296"/>
      <c r="M70" s="296"/>
      <c r="N70" s="297"/>
      <c r="P70" s="298"/>
      <c r="Q70" s="298"/>
      <c r="R70" s="298"/>
      <c r="S70" s="296"/>
      <c r="T70" s="296"/>
      <c r="U70" s="297"/>
      <c r="W70" s="298"/>
      <c r="X70" s="298"/>
      <c r="Y70" s="298"/>
      <c r="Z70" s="296"/>
      <c r="AA70" s="296"/>
      <c r="AB70" s="297"/>
      <c r="AD70" s="298"/>
      <c r="AE70" s="298"/>
      <c r="AF70" s="298"/>
      <c r="AG70" s="296"/>
      <c r="AH70" s="296"/>
      <c r="AI70" s="297"/>
      <c r="AK70" s="298"/>
      <c r="AL70" s="298"/>
      <c r="AM70" s="298"/>
      <c r="AN70" s="296"/>
      <c r="AO70" s="296"/>
      <c r="AP70" s="297"/>
    </row>
    <row r="71" spans="1:42" ht="12.75">
      <c r="A71" s="179"/>
      <c r="B71" s="296"/>
      <c r="C71" s="296"/>
      <c r="D71" s="296"/>
      <c r="E71" s="296"/>
      <c r="F71" s="296"/>
      <c r="G71" s="297"/>
      <c r="I71" s="298"/>
      <c r="J71" s="298"/>
      <c r="K71" s="298"/>
      <c r="L71" s="296"/>
      <c r="M71" s="296"/>
      <c r="N71" s="297"/>
      <c r="P71" s="298"/>
      <c r="Q71" s="298"/>
      <c r="R71" s="298"/>
      <c r="S71" s="296"/>
      <c r="T71" s="296"/>
      <c r="U71" s="297"/>
      <c r="W71" s="298"/>
      <c r="X71" s="298"/>
      <c r="Y71" s="298"/>
      <c r="Z71" s="296"/>
      <c r="AA71" s="296"/>
      <c r="AB71" s="297"/>
      <c r="AD71" s="298"/>
      <c r="AE71" s="298"/>
      <c r="AF71" s="298"/>
      <c r="AG71" s="296"/>
      <c r="AH71" s="296"/>
      <c r="AI71" s="297"/>
      <c r="AK71" s="298"/>
      <c r="AL71" s="298"/>
      <c r="AM71" s="298"/>
      <c r="AN71" s="296"/>
      <c r="AO71" s="296"/>
      <c r="AP71" s="297"/>
    </row>
    <row r="72" spans="1:42" ht="12.75">
      <c r="A72" s="179"/>
      <c r="B72" s="296"/>
      <c r="C72" s="296"/>
      <c r="D72" s="296"/>
      <c r="E72" s="296"/>
      <c r="F72" s="296"/>
      <c r="G72" s="297"/>
      <c r="I72" s="298"/>
      <c r="J72" s="298"/>
      <c r="K72" s="298"/>
      <c r="L72" s="296"/>
      <c r="M72" s="296"/>
      <c r="N72" s="297"/>
      <c r="P72" s="298"/>
      <c r="Q72" s="298"/>
      <c r="R72" s="298"/>
      <c r="S72" s="296"/>
      <c r="T72" s="296"/>
      <c r="U72" s="297"/>
      <c r="W72" s="298"/>
      <c r="X72" s="298"/>
      <c r="Y72" s="298"/>
      <c r="Z72" s="296"/>
      <c r="AA72" s="296"/>
      <c r="AB72" s="297"/>
      <c r="AD72" s="298"/>
      <c r="AE72" s="298"/>
      <c r="AF72" s="298"/>
      <c r="AG72" s="296"/>
      <c r="AH72" s="296"/>
      <c r="AI72" s="297"/>
      <c r="AK72" s="298"/>
      <c r="AL72" s="298"/>
      <c r="AM72" s="298"/>
      <c r="AN72" s="296"/>
      <c r="AO72" s="296"/>
      <c r="AP72" s="297"/>
    </row>
    <row r="73" spans="1:42" ht="12.75">
      <c r="A73" s="179"/>
      <c r="B73" s="296"/>
      <c r="C73" s="296"/>
      <c r="D73" s="296"/>
      <c r="E73" s="296"/>
      <c r="F73" s="296"/>
      <c r="G73" s="297"/>
      <c r="I73" s="298"/>
      <c r="J73" s="298"/>
      <c r="K73" s="298"/>
      <c r="L73" s="296"/>
      <c r="M73" s="296"/>
      <c r="N73" s="297"/>
      <c r="P73" s="298"/>
      <c r="Q73" s="298"/>
      <c r="R73" s="298"/>
      <c r="S73" s="296"/>
      <c r="T73" s="296"/>
      <c r="U73" s="297"/>
      <c r="W73" s="298"/>
      <c r="X73" s="298"/>
      <c r="Y73" s="298"/>
      <c r="Z73" s="296"/>
      <c r="AA73" s="296"/>
      <c r="AB73" s="297"/>
      <c r="AD73" s="298"/>
      <c r="AE73" s="298"/>
      <c r="AF73" s="298"/>
      <c r="AG73" s="296"/>
      <c r="AH73" s="296"/>
      <c r="AI73" s="297"/>
      <c r="AK73" s="298"/>
      <c r="AL73" s="298"/>
      <c r="AM73" s="298"/>
      <c r="AN73" s="296"/>
      <c r="AO73" s="296"/>
      <c r="AP73" s="297"/>
    </row>
    <row r="74" spans="1:42" ht="12.75">
      <c r="A74" s="179"/>
      <c r="B74" s="296"/>
      <c r="C74" s="296"/>
      <c r="D74" s="296"/>
      <c r="E74" s="296"/>
      <c r="F74" s="296"/>
      <c r="G74" s="297"/>
      <c r="I74" s="298"/>
      <c r="J74" s="298"/>
      <c r="K74" s="298"/>
      <c r="L74" s="296"/>
      <c r="M74" s="296"/>
      <c r="N74" s="297"/>
      <c r="P74" s="298"/>
      <c r="Q74" s="298"/>
      <c r="R74" s="298"/>
      <c r="S74" s="296"/>
      <c r="T74" s="296"/>
      <c r="U74" s="297"/>
      <c r="W74" s="298"/>
      <c r="X74" s="298"/>
      <c r="Y74" s="298"/>
      <c r="Z74" s="296"/>
      <c r="AA74" s="296"/>
      <c r="AB74" s="297"/>
      <c r="AD74" s="298"/>
      <c r="AE74" s="298"/>
      <c r="AF74" s="298"/>
      <c r="AG74" s="296"/>
      <c r="AH74" s="296"/>
      <c r="AI74" s="297"/>
      <c r="AK74" s="298"/>
      <c r="AL74" s="298"/>
      <c r="AM74" s="298"/>
      <c r="AN74" s="296"/>
      <c r="AO74" s="296"/>
      <c r="AP74" s="297"/>
    </row>
    <row r="75" spans="1:42" ht="12.75">
      <c r="A75" s="179"/>
      <c r="B75" s="296"/>
      <c r="C75" s="296"/>
      <c r="D75" s="296"/>
      <c r="E75" s="296"/>
      <c r="F75" s="296"/>
      <c r="G75" s="297"/>
      <c r="I75" s="298"/>
      <c r="J75" s="298"/>
      <c r="K75" s="298"/>
      <c r="L75" s="296"/>
      <c r="M75" s="296"/>
      <c r="N75" s="297"/>
      <c r="P75" s="298"/>
      <c r="Q75" s="298"/>
      <c r="R75" s="298"/>
      <c r="S75" s="296"/>
      <c r="T75" s="296"/>
      <c r="U75" s="297"/>
      <c r="W75" s="298"/>
      <c r="X75" s="298"/>
      <c r="Y75" s="298"/>
      <c r="Z75" s="296"/>
      <c r="AA75" s="296"/>
      <c r="AB75" s="297"/>
      <c r="AD75" s="298"/>
      <c r="AE75" s="298"/>
      <c r="AF75" s="298"/>
      <c r="AG75" s="296"/>
      <c r="AH75" s="296"/>
      <c r="AI75" s="297"/>
      <c r="AK75" s="298"/>
      <c r="AL75" s="298"/>
      <c r="AM75" s="298"/>
      <c r="AN75" s="296"/>
      <c r="AO75" s="296"/>
      <c r="AP75" s="297"/>
    </row>
    <row r="76" spans="1:42" ht="12.75">
      <c r="A76" s="179"/>
      <c r="B76" s="296"/>
      <c r="C76" s="296"/>
      <c r="D76" s="296"/>
      <c r="E76" s="296"/>
      <c r="F76" s="296"/>
      <c r="G76" s="297"/>
      <c r="I76" s="298"/>
      <c r="J76" s="298"/>
      <c r="K76" s="298"/>
      <c r="L76" s="296"/>
      <c r="M76" s="296"/>
      <c r="N76" s="297"/>
      <c r="P76" s="298"/>
      <c r="Q76" s="298"/>
      <c r="R76" s="298"/>
      <c r="S76" s="296"/>
      <c r="T76" s="296"/>
      <c r="U76" s="297"/>
      <c r="W76" s="298"/>
      <c r="X76" s="298"/>
      <c r="Y76" s="298"/>
      <c r="Z76" s="296"/>
      <c r="AA76" s="296"/>
      <c r="AB76" s="297"/>
      <c r="AD76" s="298"/>
      <c r="AE76" s="298"/>
      <c r="AF76" s="298"/>
      <c r="AG76" s="296"/>
      <c r="AH76" s="296"/>
      <c r="AI76" s="297"/>
      <c r="AK76" s="298"/>
      <c r="AL76" s="298"/>
      <c r="AM76" s="298"/>
      <c r="AN76" s="296"/>
      <c r="AO76" s="296"/>
      <c r="AP76" s="297"/>
    </row>
    <row r="77" spans="1:42" ht="12.75">
      <c r="A77" s="179"/>
      <c r="B77" s="296"/>
      <c r="C77" s="296"/>
      <c r="D77" s="296"/>
      <c r="E77" s="296"/>
      <c r="F77" s="296"/>
      <c r="G77" s="297"/>
      <c r="I77" s="298"/>
      <c r="J77" s="298"/>
      <c r="K77" s="298"/>
      <c r="L77" s="296"/>
      <c r="M77" s="296"/>
      <c r="N77" s="297"/>
      <c r="P77" s="298"/>
      <c r="Q77" s="298"/>
      <c r="R77" s="298"/>
      <c r="S77" s="296"/>
      <c r="T77" s="296"/>
      <c r="U77" s="297"/>
      <c r="W77" s="298"/>
      <c r="X77" s="298"/>
      <c r="Y77" s="298"/>
      <c r="Z77" s="296"/>
      <c r="AA77" s="296"/>
      <c r="AB77" s="297"/>
      <c r="AD77" s="298"/>
      <c r="AE77" s="298"/>
      <c r="AF77" s="298"/>
      <c r="AG77" s="296"/>
      <c r="AH77" s="296"/>
      <c r="AI77" s="297"/>
      <c r="AK77" s="298"/>
      <c r="AL77" s="298"/>
      <c r="AM77" s="298"/>
      <c r="AN77" s="296"/>
      <c r="AO77" s="296"/>
      <c r="AP77" s="297"/>
    </row>
    <row r="78" spans="1:42" ht="12.75">
      <c r="A78" s="179"/>
      <c r="B78" s="296"/>
      <c r="C78" s="296"/>
      <c r="D78" s="296"/>
      <c r="E78" s="296"/>
      <c r="F78" s="296"/>
      <c r="G78" s="297"/>
      <c r="I78" s="298"/>
      <c r="J78" s="298"/>
      <c r="K78" s="298"/>
      <c r="L78" s="296"/>
      <c r="M78" s="296"/>
      <c r="N78" s="297"/>
      <c r="P78" s="298"/>
      <c r="Q78" s="298"/>
      <c r="R78" s="298"/>
      <c r="S78" s="296"/>
      <c r="T78" s="296"/>
      <c r="U78" s="297"/>
      <c r="W78" s="298"/>
      <c r="X78" s="298"/>
      <c r="Y78" s="298"/>
      <c r="Z78" s="296"/>
      <c r="AA78" s="296"/>
      <c r="AB78" s="297"/>
      <c r="AD78" s="298"/>
      <c r="AE78" s="298"/>
      <c r="AF78" s="298"/>
      <c r="AG78" s="296"/>
      <c r="AH78" s="296"/>
      <c r="AI78" s="297"/>
      <c r="AK78" s="298"/>
      <c r="AL78" s="298"/>
      <c r="AM78" s="298"/>
      <c r="AN78" s="296"/>
      <c r="AO78" s="296"/>
      <c r="AP78" s="297"/>
    </row>
    <row r="79" spans="1:42" ht="12.75">
      <c r="A79" s="179"/>
      <c r="B79" s="296"/>
      <c r="C79" s="296"/>
      <c r="D79" s="296"/>
      <c r="E79" s="296"/>
      <c r="F79" s="296"/>
      <c r="G79" s="297"/>
      <c r="I79" s="298"/>
      <c r="J79" s="298"/>
      <c r="K79" s="298"/>
      <c r="L79" s="296"/>
      <c r="M79" s="296"/>
      <c r="N79" s="297"/>
      <c r="P79" s="298"/>
      <c r="Q79" s="298"/>
      <c r="R79" s="298"/>
      <c r="S79" s="296"/>
      <c r="T79" s="296"/>
      <c r="U79" s="297"/>
      <c r="W79" s="298"/>
      <c r="X79" s="298"/>
      <c r="Y79" s="298"/>
      <c r="Z79" s="296"/>
      <c r="AA79" s="296"/>
      <c r="AB79" s="297"/>
      <c r="AD79" s="298"/>
      <c r="AE79" s="298"/>
      <c r="AF79" s="298"/>
      <c r="AG79" s="296"/>
      <c r="AH79" s="296"/>
      <c r="AI79" s="297"/>
      <c r="AK79" s="298"/>
      <c r="AL79" s="298"/>
      <c r="AM79" s="298"/>
      <c r="AN79" s="296"/>
      <c r="AO79" s="296"/>
      <c r="AP79" s="297"/>
    </row>
    <row r="80" spans="1:42" ht="12.75">
      <c r="A80" s="179"/>
      <c r="B80" s="296"/>
      <c r="C80" s="296"/>
      <c r="D80" s="296"/>
      <c r="E80" s="296"/>
      <c r="F80" s="296"/>
      <c r="G80" s="297"/>
      <c r="I80" s="298"/>
      <c r="J80" s="298"/>
      <c r="K80" s="298"/>
      <c r="L80" s="296"/>
      <c r="M80" s="296"/>
      <c r="N80" s="297"/>
      <c r="P80" s="298"/>
      <c r="Q80" s="298"/>
      <c r="R80" s="298"/>
      <c r="S80" s="296"/>
      <c r="T80" s="296"/>
      <c r="U80" s="297"/>
      <c r="W80" s="298"/>
      <c r="X80" s="298"/>
      <c r="Y80" s="298"/>
      <c r="Z80" s="296"/>
      <c r="AA80" s="296"/>
      <c r="AB80" s="297"/>
      <c r="AD80" s="298"/>
      <c r="AE80" s="298"/>
      <c r="AF80" s="298"/>
      <c r="AG80" s="296"/>
      <c r="AH80" s="296"/>
      <c r="AI80" s="297"/>
      <c r="AK80" s="298"/>
      <c r="AL80" s="298"/>
      <c r="AM80" s="298"/>
      <c r="AN80" s="296"/>
      <c r="AO80" s="296"/>
      <c r="AP80" s="297"/>
    </row>
    <row r="81" spans="1:42" ht="12.75">
      <c r="A81" s="179"/>
      <c r="B81" s="296"/>
      <c r="C81" s="296"/>
      <c r="D81" s="296"/>
      <c r="E81" s="296"/>
      <c r="F81" s="296"/>
      <c r="G81" s="297"/>
      <c r="I81" s="298"/>
      <c r="J81" s="298"/>
      <c r="K81" s="298"/>
      <c r="L81" s="296"/>
      <c r="M81" s="296"/>
      <c r="N81" s="297"/>
      <c r="P81" s="298"/>
      <c r="Q81" s="298"/>
      <c r="R81" s="298"/>
      <c r="S81" s="296"/>
      <c r="T81" s="296"/>
      <c r="U81" s="297"/>
      <c r="W81" s="298"/>
      <c r="X81" s="298"/>
      <c r="Y81" s="298"/>
      <c r="Z81" s="296"/>
      <c r="AA81" s="296"/>
      <c r="AB81" s="297"/>
      <c r="AD81" s="298"/>
      <c r="AE81" s="298"/>
      <c r="AF81" s="298"/>
      <c r="AG81" s="296"/>
      <c r="AH81" s="296"/>
      <c r="AI81" s="297"/>
      <c r="AK81" s="298"/>
      <c r="AL81" s="298"/>
      <c r="AM81" s="298"/>
      <c r="AN81" s="296"/>
      <c r="AO81" s="296"/>
      <c r="AP81" s="297"/>
    </row>
    <row r="82" spans="1:42" ht="12.75">
      <c r="A82" s="179"/>
      <c r="B82" s="296"/>
      <c r="C82" s="296"/>
      <c r="D82" s="296"/>
      <c r="E82" s="296"/>
      <c r="F82" s="296"/>
      <c r="G82" s="297"/>
      <c r="I82" s="298"/>
      <c r="J82" s="298"/>
      <c r="K82" s="298"/>
      <c r="L82" s="296"/>
      <c r="M82" s="296"/>
      <c r="N82" s="297"/>
      <c r="P82" s="298"/>
      <c r="Q82" s="298"/>
      <c r="R82" s="298"/>
      <c r="S82" s="296"/>
      <c r="T82" s="296"/>
      <c r="U82" s="297"/>
      <c r="W82" s="298"/>
      <c r="X82" s="298"/>
      <c r="Y82" s="298"/>
      <c r="Z82" s="296"/>
      <c r="AA82" s="296"/>
      <c r="AB82" s="297"/>
      <c r="AD82" s="298"/>
      <c r="AE82" s="298"/>
      <c r="AF82" s="298"/>
      <c r="AG82" s="296"/>
      <c r="AH82" s="296"/>
      <c r="AI82" s="297"/>
      <c r="AK82" s="298"/>
      <c r="AL82" s="298"/>
      <c r="AM82" s="298"/>
      <c r="AN82" s="296"/>
      <c r="AO82" s="296"/>
      <c r="AP82" s="297"/>
    </row>
    <row r="83" spans="1:42" ht="12.75">
      <c r="A83" s="179"/>
      <c r="B83" s="296"/>
      <c r="C83" s="296"/>
      <c r="D83" s="296"/>
      <c r="E83" s="296"/>
      <c r="F83" s="296"/>
      <c r="G83" s="297"/>
      <c r="I83" s="298"/>
      <c r="J83" s="298"/>
      <c r="K83" s="298"/>
      <c r="L83" s="296"/>
      <c r="M83" s="296"/>
      <c r="N83" s="297"/>
      <c r="P83" s="298"/>
      <c r="Q83" s="298"/>
      <c r="R83" s="298"/>
      <c r="S83" s="296"/>
      <c r="T83" s="296"/>
      <c r="U83" s="297"/>
      <c r="W83" s="298"/>
      <c r="X83" s="298"/>
      <c r="Y83" s="298"/>
      <c r="Z83" s="296"/>
      <c r="AA83" s="296"/>
      <c r="AB83" s="297"/>
      <c r="AD83" s="298"/>
      <c r="AE83" s="298"/>
      <c r="AF83" s="298"/>
      <c r="AG83" s="296"/>
      <c r="AH83" s="296"/>
      <c r="AI83" s="297"/>
      <c r="AK83" s="298"/>
      <c r="AL83" s="298"/>
      <c r="AM83" s="298"/>
      <c r="AN83" s="296"/>
      <c r="AO83" s="296"/>
      <c r="AP83" s="297"/>
    </row>
    <row r="84" spans="1:42" ht="12.75">
      <c r="A84" s="179"/>
      <c r="B84" s="296"/>
      <c r="C84" s="296"/>
      <c r="D84" s="296"/>
      <c r="E84" s="296"/>
      <c r="F84" s="296"/>
      <c r="G84" s="297"/>
      <c r="I84" s="298"/>
      <c r="J84" s="298"/>
      <c r="K84" s="298"/>
      <c r="L84" s="296"/>
      <c r="M84" s="296"/>
      <c r="N84" s="297"/>
      <c r="P84" s="298"/>
      <c r="Q84" s="298"/>
      <c r="R84" s="298"/>
      <c r="S84" s="296"/>
      <c r="T84" s="296"/>
      <c r="U84" s="297"/>
      <c r="W84" s="298"/>
      <c r="X84" s="298"/>
      <c r="Y84" s="298"/>
      <c r="Z84" s="296"/>
      <c r="AA84" s="296"/>
      <c r="AB84" s="297"/>
      <c r="AD84" s="298"/>
      <c r="AE84" s="298"/>
      <c r="AF84" s="298"/>
      <c r="AG84" s="296"/>
      <c r="AH84" s="296"/>
      <c r="AI84" s="297"/>
      <c r="AK84" s="298"/>
      <c r="AL84" s="298"/>
      <c r="AM84" s="298"/>
      <c r="AN84" s="296"/>
      <c r="AO84" s="296"/>
      <c r="AP84" s="297"/>
    </row>
    <row r="85" spans="1:42" ht="12.75">
      <c r="A85" s="179"/>
      <c r="B85" s="296"/>
      <c r="C85" s="296"/>
      <c r="D85" s="296"/>
      <c r="E85" s="296"/>
      <c r="F85" s="296"/>
      <c r="G85" s="297"/>
      <c r="I85" s="298"/>
      <c r="J85" s="298"/>
      <c r="K85" s="298"/>
      <c r="L85" s="296"/>
      <c r="M85" s="296"/>
      <c r="N85" s="297"/>
      <c r="P85" s="298"/>
      <c r="Q85" s="298"/>
      <c r="R85" s="298"/>
      <c r="S85" s="296"/>
      <c r="T85" s="296"/>
      <c r="U85" s="297"/>
      <c r="W85" s="298"/>
      <c r="X85" s="298"/>
      <c r="Y85" s="298"/>
      <c r="Z85" s="296"/>
      <c r="AA85" s="296"/>
      <c r="AB85" s="297"/>
      <c r="AD85" s="298"/>
      <c r="AE85" s="298"/>
      <c r="AF85" s="298"/>
      <c r="AG85" s="296"/>
      <c r="AH85" s="296"/>
      <c r="AI85" s="297"/>
      <c r="AK85" s="298"/>
      <c r="AL85" s="298"/>
      <c r="AM85" s="298"/>
      <c r="AN85" s="296"/>
      <c r="AO85" s="296"/>
      <c r="AP85" s="297"/>
    </row>
    <row r="86" spans="1:42" ht="12.75">
      <c r="A86" s="179"/>
      <c r="B86" s="296"/>
      <c r="C86" s="296"/>
      <c r="D86" s="296"/>
      <c r="E86" s="296"/>
      <c r="F86" s="296"/>
      <c r="G86" s="297"/>
      <c r="I86" s="298"/>
      <c r="J86" s="298"/>
      <c r="K86" s="298"/>
      <c r="L86" s="296"/>
      <c r="M86" s="296"/>
      <c r="N86" s="297"/>
      <c r="P86" s="298"/>
      <c r="Q86" s="298"/>
      <c r="R86" s="298"/>
      <c r="S86" s="296"/>
      <c r="T86" s="296"/>
      <c r="U86" s="297"/>
      <c r="W86" s="298"/>
      <c r="X86" s="298"/>
      <c r="Y86" s="298"/>
      <c r="Z86" s="296"/>
      <c r="AA86" s="296"/>
      <c r="AB86" s="297"/>
      <c r="AD86" s="298"/>
      <c r="AE86" s="298"/>
      <c r="AF86" s="298"/>
      <c r="AG86" s="296"/>
      <c r="AH86" s="296"/>
      <c r="AI86" s="297"/>
      <c r="AK86" s="298"/>
      <c r="AL86" s="298"/>
      <c r="AM86" s="298"/>
      <c r="AN86" s="296"/>
      <c r="AO86" s="296"/>
      <c r="AP86" s="297"/>
    </row>
    <row r="87" spans="1:42" ht="12.75">
      <c r="A87" s="179"/>
      <c r="B87" s="296"/>
      <c r="C87" s="296"/>
      <c r="D87" s="296"/>
      <c r="E87" s="296"/>
      <c r="F87" s="296"/>
      <c r="G87" s="297"/>
      <c r="I87" s="298"/>
      <c r="J87" s="298"/>
      <c r="K87" s="298"/>
      <c r="L87" s="296"/>
      <c r="M87" s="296"/>
      <c r="N87" s="297"/>
      <c r="P87" s="298"/>
      <c r="Q87" s="298"/>
      <c r="R87" s="298"/>
      <c r="S87" s="296"/>
      <c r="T87" s="296"/>
      <c r="U87" s="297"/>
      <c r="W87" s="298"/>
      <c r="X87" s="298"/>
      <c r="Y87" s="298"/>
      <c r="Z87" s="296"/>
      <c r="AA87" s="296"/>
      <c r="AB87" s="297"/>
      <c r="AD87" s="298"/>
      <c r="AE87" s="298"/>
      <c r="AF87" s="298"/>
      <c r="AG87" s="296"/>
      <c r="AH87" s="296"/>
      <c r="AI87" s="297"/>
      <c r="AK87" s="298"/>
      <c r="AL87" s="298"/>
      <c r="AM87" s="298"/>
      <c r="AN87" s="296"/>
      <c r="AO87" s="296"/>
      <c r="AP87" s="297"/>
    </row>
    <row r="88" spans="1:42" ht="12.75">
      <c r="A88" s="179"/>
      <c r="B88" s="296"/>
      <c r="C88" s="296"/>
      <c r="D88" s="296"/>
      <c r="E88" s="296"/>
      <c r="F88" s="296"/>
      <c r="G88" s="297"/>
      <c r="I88" s="298"/>
      <c r="J88" s="298"/>
      <c r="K88" s="298"/>
      <c r="L88" s="296"/>
      <c r="M88" s="296"/>
      <c r="N88" s="297"/>
      <c r="P88" s="298"/>
      <c r="Q88" s="298"/>
      <c r="R88" s="298"/>
      <c r="S88" s="296"/>
      <c r="T88" s="296"/>
      <c r="U88" s="297"/>
      <c r="W88" s="298"/>
      <c r="X88" s="298"/>
      <c r="Y88" s="298"/>
      <c r="Z88" s="296"/>
      <c r="AA88" s="296"/>
      <c r="AB88" s="297"/>
      <c r="AD88" s="298"/>
      <c r="AE88" s="298"/>
      <c r="AF88" s="298"/>
      <c r="AG88" s="296"/>
      <c r="AH88" s="296"/>
      <c r="AI88" s="297"/>
      <c r="AK88" s="298"/>
      <c r="AL88" s="298"/>
      <c r="AM88" s="298"/>
      <c r="AN88" s="296"/>
      <c r="AO88" s="296"/>
      <c r="AP88" s="297"/>
    </row>
    <row r="89" spans="1:42" ht="12.75">
      <c r="A89" s="179"/>
      <c r="B89" s="296"/>
      <c r="C89" s="296"/>
      <c r="D89" s="296"/>
      <c r="E89" s="296"/>
      <c r="F89" s="296"/>
      <c r="G89" s="297"/>
      <c r="I89" s="298"/>
      <c r="J89" s="298"/>
      <c r="K89" s="298"/>
      <c r="L89" s="296"/>
      <c r="M89" s="296"/>
      <c r="N89" s="297"/>
      <c r="P89" s="298"/>
      <c r="Q89" s="298"/>
      <c r="R89" s="298"/>
      <c r="S89" s="296"/>
      <c r="T89" s="296"/>
      <c r="U89" s="297"/>
      <c r="W89" s="298"/>
      <c r="X89" s="298"/>
      <c r="Y89" s="298"/>
      <c r="Z89" s="296"/>
      <c r="AA89" s="296"/>
      <c r="AB89" s="297"/>
      <c r="AD89" s="298"/>
      <c r="AE89" s="298"/>
      <c r="AF89" s="298"/>
      <c r="AG89" s="296"/>
      <c r="AH89" s="296"/>
      <c r="AI89" s="297"/>
      <c r="AK89" s="298"/>
      <c r="AL89" s="298"/>
      <c r="AM89" s="298"/>
      <c r="AN89" s="296"/>
      <c r="AO89" s="296"/>
      <c r="AP89" s="297"/>
    </row>
    <row r="90" spans="1:42" ht="12.75">
      <c r="A90" s="179"/>
      <c r="B90" s="296"/>
      <c r="C90" s="296"/>
      <c r="D90" s="296"/>
      <c r="E90" s="296"/>
      <c r="F90" s="296"/>
      <c r="G90" s="297"/>
      <c r="I90" s="298"/>
      <c r="J90" s="298"/>
      <c r="K90" s="298"/>
      <c r="L90" s="296"/>
      <c r="M90" s="296"/>
      <c r="N90" s="297"/>
      <c r="P90" s="298"/>
      <c r="Q90" s="298"/>
      <c r="R90" s="298"/>
      <c r="S90" s="296"/>
      <c r="T90" s="296"/>
      <c r="U90" s="297"/>
      <c r="W90" s="298"/>
      <c r="X90" s="298"/>
      <c r="Y90" s="298"/>
      <c r="Z90" s="296"/>
      <c r="AA90" s="296"/>
      <c r="AB90" s="297"/>
      <c r="AD90" s="298"/>
      <c r="AE90" s="298"/>
      <c r="AF90" s="298"/>
      <c r="AG90" s="296"/>
      <c r="AH90" s="296"/>
      <c r="AI90" s="297"/>
      <c r="AK90" s="298"/>
      <c r="AL90" s="298"/>
      <c r="AM90" s="298"/>
      <c r="AN90" s="296"/>
      <c r="AO90" s="296"/>
      <c r="AP90" s="297"/>
    </row>
    <row r="91" spans="1:42" ht="12.75">
      <c r="A91" s="179"/>
      <c r="B91" s="296"/>
      <c r="C91" s="296"/>
      <c r="D91" s="296"/>
      <c r="E91" s="296"/>
      <c r="F91" s="296"/>
      <c r="G91" s="297"/>
      <c r="I91" s="298"/>
      <c r="J91" s="298"/>
      <c r="K91" s="298"/>
      <c r="L91" s="296"/>
      <c r="M91" s="296"/>
      <c r="N91" s="297"/>
      <c r="P91" s="298"/>
      <c r="Q91" s="298"/>
      <c r="R91" s="298"/>
      <c r="S91" s="296"/>
      <c r="T91" s="296"/>
      <c r="U91" s="297"/>
      <c r="W91" s="298"/>
      <c r="X91" s="298"/>
      <c r="Y91" s="298"/>
      <c r="Z91" s="296"/>
      <c r="AA91" s="296"/>
      <c r="AB91" s="297"/>
      <c r="AD91" s="298"/>
      <c r="AE91" s="298"/>
      <c r="AF91" s="298"/>
      <c r="AG91" s="296"/>
      <c r="AH91" s="296"/>
      <c r="AI91" s="297"/>
      <c r="AK91" s="298"/>
      <c r="AL91" s="298"/>
      <c r="AM91" s="298"/>
      <c r="AN91" s="296"/>
      <c r="AO91" s="296"/>
      <c r="AP91" s="297"/>
    </row>
    <row r="92" spans="1:42" ht="12.75">
      <c r="A92" s="179"/>
      <c r="B92" s="296"/>
      <c r="C92" s="296"/>
      <c r="D92" s="296"/>
      <c r="E92" s="296"/>
      <c r="F92" s="296"/>
      <c r="G92" s="297"/>
      <c r="I92" s="298"/>
      <c r="J92" s="298"/>
      <c r="K92" s="298"/>
      <c r="L92" s="296"/>
      <c r="M92" s="296"/>
      <c r="N92" s="297"/>
      <c r="P92" s="298"/>
      <c r="Q92" s="298"/>
      <c r="R92" s="298"/>
      <c r="S92" s="296"/>
      <c r="T92" s="296"/>
      <c r="U92" s="297"/>
      <c r="W92" s="298"/>
      <c r="X92" s="298"/>
      <c r="Y92" s="298"/>
      <c r="Z92" s="296"/>
      <c r="AA92" s="296"/>
      <c r="AB92" s="297"/>
      <c r="AD92" s="298"/>
      <c r="AE92" s="298"/>
      <c r="AF92" s="298"/>
      <c r="AG92" s="296"/>
      <c r="AH92" s="296"/>
      <c r="AI92" s="297"/>
      <c r="AK92" s="298"/>
      <c r="AL92" s="298"/>
      <c r="AM92" s="298"/>
      <c r="AN92" s="296"/>
      <c r="AO92" s="296"/>
      <c r="AP92" s="297"/>
    </row>
    <row r="93" spans="1:42" ht="12.75">
      <c r="A93" s="179"/>
      <c r="B93" s="296"/>
      <c r="C93" s="296"/>
      <c r="D93" s="296"/>
      <c r="E93" s="296"/>
      <c r="F93" s="296"/>
      <c r="G93" s="297"/>
      <c r="I93" s="298"/>
      <c r="J93" s="298"/>
      <c r="K93" s="298"/>
      <c r="L93" s="296"/>
      <c r="M93" s="296"/>
      <c r="N93" s="297"/>
      <c r="P93" s="298"/>
      <c r="Q93" s="298"/>
      <c r="R93" s="298"/>
      <c r="S93" s="296"/>
      <c r="T93" s="296"/>
      <c r="U93" s="297"/>
      <c r="W93" s="298"/>
      <c r="X93" s="298"/>
      <c r="Y93" s="298"/>
      <c r="Z93" s="296"/>
      <c r="AA93" s="296"/>
      <c r="AB93" s="297"/>
      <c r="AD93" s="298"/>
      <c r="AE93" s="298"/>
      <c r="AF93" s="298"/>
      <c r="AG93" s="296"/>
      <c r="AH93" s="296"/>
      <c r="AI93" s="297"/>
      <c r="AK93" s="298"/>
      <c r="AL93" s="298"/>
      <c r="AM93" s="298"/>
      <c r="AN93" s="296"/>
      <c r="AO93" s="296"/>
      <c r="AP93" s="297"/>
    </row>
    <row r="94" spans="1:42" ht="12.75">
      <c r="A94" s="179"/>
      <c r="B94" s="296"/>
      <c r="C94" s="296"/>
      <c r="D94" s="296"/>
      <c r="E94" s="296"/>
      <c r="F94" s="296"/>
      <c r="G94" s="297"/>
      <c r="I94" s="298"/>
      <c r="J94" s="298"/>
      <c r="K94" s="298"/>
      <c r="L94" s="296"/>
      <c r="M94" s="296"/>
      <c r="N94" s="297"/>
      <c r="P94" s="298"/>
      <c r="Q94" s="298"/>
      <c r="R94" s="298"/>
      <c r="S94" s="296"/>
      <c r="T94" s="296"/>
      <c r="U94" s="297"/>
      <c r="W94" s="298"/>
      <c r="X94" s="298"/>
      <c r="Y94" s="298"/>
      <c r="Z94" s="296"/>
      <c r="AA94" s="296"/>
      <c r="AB94" s="297"/>
      <c r="AD94" s="298"/>
      <c r="AE94" s="298"/>
      <c r="AF94" s="298"/>
      <c r="AG94" s="296"/>
      <c r="AH94" s="296"/>
      <c r="AI94" s="297"/>
      <c r="AK94" s="298"/>
      <c r="AL94" s="298"/>
      <c r="AM94" s="298"/>
      <c r="AN94" s="296"/>
      <c r="AO94" s="296"/>
      <c r="AP94" s="297"/>
    </row>
    <row r="95" spans="1:42" ht="12.75">
      <c r="A95" s="179"/>
      <c r="B95" s="296"/>
      <c r="C95" s="296"/>
      <c r="D95" s="296"/>
      <c r="E95" s="296"/>
      <c r="F95" s="296"/>
      <c r="G95" s="297"/>
      <c r="I95" s="298"/>
      <c r="J95" s="298"/>
      <c r="K95" s="298"/>
      <c r="L95" s="296"/>
      <c r="M95" s="296"/>
      <c r="N95" s="297"/>
      <c r="P95" s="298"/>
      <c r="Q95" s="298"/>
      <c r="R95" s="298"/>
      <c r="S95" s="296"/>
      <c r="T95" s="296"/>
      <c r="U95" s="297"/>
      <c r="W95" s="298"/>
      <c r="X95" s="298"/>
      <c r="Y95" s="298"/>
      <c r="Z95" s="296"/>
      <c r="AA95" s="296"/>
      <c r="AB95" s="297"/>
      <c r="AD95" s="298"/>
      <c r="AE95" s="298"/>
      <c r="AF95" s="298"/>
      <c r="AG95" s="296"/>
      <c r="AH95" s="296"/>
      <c r="AI95" s="297"/>
      <c r="AK95" s="298"/>
      <c r="AL95" s="298"/>
      <c r="AM95" s="298"/>
      <c r="AN95" s="296"/>
      <c r="AO95" s="296"/>
      <c r="AP95" s="297"/>
    </row>
    <row r="96" spans="1:42" ht="12.75">
      <c r="A96" s="179"/>
      <c r="B96" s="296"/>
      <c r="C96" s="296"/>
      <c r="D96" s="296"/>
      <c r="E96" s="296"/>
      <c r="F96" s="296"/>
      <c r="G96" s="297"/>
      <c r="I96" s="298"/>
      <c r="J96" s="298"/>
      <c r="K96" s="298"/>
      <c r="L96" s="296"/>
      <c r="M96" s="296"/>
      <c r="N96" s="297"/>
      <c r="P96" s="298"/>
      <c r="Q96" s="298"/>
      <c r="R96" s="298"/>
      <c r="S96" s="296"/>
      <c r="T96" s="296"/>
      <c r="U96" s="297"/>
      <c r="W96" s="298"/>
      <c r="X96" s="298"/>
      <c r="Y96" s="298"/>
      <c r="Z96" s="296"/>
      <c r="AA96" s="296"/>
      <c r="AB96" s="297"/>
      <c r="AD96" s="298"/>
      <c r="AE96" s="298"/>
      <c r="AF96" s="298"/>
      <c r="AG96" s="296"/>
      <c r="AH96" s="296"/>
      <c r="AI96" s="297"/>
      <c r="AK96" s="298"/>
      <c r="AL96" s="298"/>
      <c r="AM96" s="298"/>
      <c r="AN96" s="296"/>
      <c r="AO96" s="296"/>
      <c r="AP96" s="297"/>
    </row>
    <row r="97" spans="1:42" ht="12.75">
      <c r="A97" s="179"/>
      <c r="B97" s="296"/>
      <c r="C97" s="296"/>
      <c r="D97" s="296"/>
      <c r="E97" s="296"/>
      <c r="F97" s="296"/>
      <c r="G97" s="297"/>
      <c r="I97" s="298"/>
      <c r="J97" s="298"/>
      <c r="K97" s="298"/>
      <c r="L97" s="296"/>
      <c r="M97" s="296"/>
      <c r="N97" s="297"/>
      <c r="P97" s="298"/>
      <c r="Q97" s="298"/>
      <c r="R97" s="298"/>
      <c r="S97" s="296"/>
      <c r="T97" s="296"/>
      <c r="U97" s="297"/>
      <c r="W97" s="298"/>
      <c r="X97" s="298"/>
      <c r="Y97" s="298"/>
      <c r="Z97" s="296"/>
      <c r="AA97" s="296"/>
      <c r="AB97" s="297"/>
      <c r="AD97" s="298"/>
      <c r="AE97" s="298"/>
      <c r="AF97" s="298"/>
      <c r="AG97" s="296"/>
      <c r="AH97" s="296"/>
      <c r="AI97" s="297"/>
      <c r="AK97" s="298"/>
      <c r="AL97" s="298"/>
      <c r="AM97" s="298"/>
      <c r="AN97" s="296"/>
      <c r="AO97" s="296"/>
      <c r="AP97" s="297"/>
    </row>
    <row r="98" spans="1:42" ht="12.75">
      <c r="A98" s="179"/>
      <c r="B98" s="296"/>
      <c r="C98" s="296"/>
      <c r="D98" s="296"/>
      <c r="E98" s="296"/>
      <c r="F98" s="296"/>
      <c r="G98" s="297"/>
      <c r="I98" s="298"/>
      <c r="J98" s="298"/>
      <c r="K98" s="298"/>
      <c r="L98" s="296"/>
      <c r="M98" s="296"/>
      <c r="N98" s="297"/>
      <c r="P98" s="298"/>
      <c r="Q98" s="298"/>
      <c r="R98" s="298"/>
      <c r="S98" s="296"/>
      <c r="T98" s="296"/>
      <c r="U98" s="297"/>
      <c r="W98" s="298"/>
      <c r="X98" s="298"/>
      <c r="Y98" s="298"/>
      <c r="Z98" s="296"/>
      <c r="AA98" s="296"/>
      <c r="AB98" s="297"/>
      <c r="AD98" s="298"/>
      <c r="AE98" s="298"/>
      <c r="AF98" s="298"/>
      <c r="AG98" s="296"/>
      <c r="AH98" s="296"/>
      <c r="AI98" s="297"/>
      <c r="AK98" s="298"/>
      <c r="AL98" s="298"/>
      <c r="AM98" s="298"/>
      <c r="AN98" s="296"/>
      <c r="AO98" s="296"/>
      <c r="AP98" s="297"/>
    </row>
    <row r="99" spans="1:42" ht="12.75">
      <c r="A99" s="179"/>
      <c r="B99" s="296"/>
      <c r="C99" s="296"/>
      <c r="D99" s="296"/>
      <c r="E99" s="296"/>
      <c r="F99" s="296"/>
      <c r="G99" s="297"/>
      <c r="I99" s="298"/>
      <c r="J99" s="298"/>
      <c r="K99" s="298"/>
      <c r="L99" s="296"/>
      <c r="M99" s="296"/>
      <c r="N99" s="297"/>
      <c r="P99" s="298"/>
      <c r="Q99" s="298"/>
      <c r="R99" s="298"/>
      <c r="S99" s="296"/>
      <c r="T99" s="296"/>
      <c r="U99" s="297"/>
      <c r="W99" s="298"/>
      <c r="X99" s="298"/>
      <c r="Y99" s="298"/>
      <c r="Z99" s="296"/>
      <c r="AA99" s="296"/>
      <c r="AB99" s="297"/>
      <c r="AD99" s="298"/>
      <c r="AE99" s="298"/>
      <c r="AF99" s="298"/>
      <c r="AG99" s="296"/>
      <c r="AH99" s="296"/>
      <c r="AI99" s="297"/>
      <c r="AK99" s="298"/>
      <c r="AL99" s="298"/>
      <c r="AM99" s="298"/>
      <c r="AN99" s="296"/>
      <c r="AO99" s="296"/>
      <c r="AP99" s="297"/>
    </row>
    <row r="100" spans="1:42" ht="12.75">
      <c r="A100" s="179"/>
      <c r="B100" s="296"/>
      <c r="C100" s="296"/>
      <c r="D100" s="296"/>
      <c r="E100" s="296"/>
      <c r="F100" s="296"/>
      <c r="G100" s="297"/>
      <c r="I100" s="298"/>
      <c r="J100" s="298"/>
      <c r="K100" s="298"/>
      <c r="L100" s="296"/>
      <c r="M100" s="296"/>
      <c r="N100" s="297"/>
      <c r="P100" s="298"/>
      <c r="Q100" s="298"/>
      <c r="R100" s="298"/>
      <c r="S100" s="296"/>
      <c r="T100" s="296"/>
      <c r="U100" s="297"/>
      <c r="W100" s="298"/>
      <c r="X100" s="298"/>
      <c r="Y100" s="298"/>
      <c r="Z100" s="296"/>
      <c r="AA100" s="296"/>
      <c r="AB100" s="297"/>
      <c r="AD100" s="298"/>
      <c r="AE100" s="298"/>
      <c r="AF100" s="298"/>
      <c r="AG100" s="296"/>
      <c r="AH100" s="296"/>
      <c r="AI100" s="297"/>
      <c r="AK100" s="298"/>
      <c r="AL100" s="298"/>
      <c r="AM100" s="298"/>
      <c r="AN100" s="296"/>
      <c r="AO100" s="296"/>
      <c r="AP100" s="297"/>
    </row>
    <row r="101" spans="1:42" ht="12.75">
      <c r="A101" s="179"/>
      <c r="B101" s="296"/>
      <c r="C101" s="296"/>
      <c r="D101" s="296"/>
      <c r="E101" s="296"/>
      <c r="F101" s="296"/>
      <c r="G101" s="297"/>
      <c r="I101" s="298"/>
      <c r="J101" s="298"/>
      <c r="K101" s="298"/>
      <c r="L101" s="296"/>
      <c r="M101" s="296"/>
      <c r="N101" s="297"/>
      <c r="P101" s="298"/>
      <c r="Q101" s="298"/>
      <c r="R101" s="298"/>
      <c r="S101" s="296"/>
      <c r="T101" s="296"/>
      <c r="U101" s="297"/>
      <c r="W101" s="298"/>
      <c r="X101" s="298"/>
      <c r="Y101" s="298"/>
      <c r="Z101" s="296"/>
      <c r="AA101" s="296"/>
      <c r="AB101" s="297"/>
      <c r="AD101" s="298"/>
      <c r="AE101" s="298"/>
      <c r="AF101" s="298"/>
      <c r="AG101" s="296"/>
      <c r="AH101" s="296"/>
      <c r="AI101" s="297"/>
      <c r="AK101" s="298"/>
      <c r="AL101" s="298"/>
      <c r="AM101" s="298"/>
      <c r="AN101" s="296"/>
      <c r="AO101" s="296"/>
      <c r="AP101" s="297"/>
    </row>
    <row r="102" spans="1:42" ht="12.75">
      <c r="A102" s="179"/>
      <c r="B102" s="296"/>
      <c r="C102" s="296"/>
      <c r="D102" s="296"/>
      <c r="E102" s="296"/>
      <c r="F102" s="296"/>
      <c r="G102" s="297"/>
      <c r="I102" s="298"/>
      <c r="J102" s="298"/>
      <c r="K102" s="298"/>
      <c r="L102" s="296"/>
      <c r="M102" s="296"/>
      <c r="N102" s="297"/>
      <c r="P102" s="298"/>
      <c r="Q102" s="298"/>
      <c r="R102" s="298"/>
      <c r="S102" s="296"/>
      <c r="T102" s="296"/>
      <c r="U102" s="297"/>
      <c r="W102" s="298"/>
      <c r="X102" s="298"/>
      <c r="Y102" s="298"/>
      <c r="Z102" s="296"/>
      <c r="AA102" s="296"/>
      <c r="AB102" s="297"/>
      <c r="AD102" s="298"/>
      <c r="AE102" s="298"/>
      <c r="AF102" s="298"/>
      <c r="AG102" s="296"/>
      <c r="AH102" s="296"/>
      <c r="AI102" s="297"/>
      <c r="AK102" s="298"/>
      <c r="AL102" s="298"/>
      <c r="AM102" s="298"/>
      <c r="AN102" s="296"/>
      <c r="AO102" s="296"/>
      <c r="AP102" s="297"/>
    </row>
    <row r="103" spans="1:42" ht="12.75">
      <c r="A103" s="179"/>
      <c r="B103" s="296"/>
      <c r="C103" s="296"/>
      <c r="D103" s="296"/>
      <c r="E103" s="296"/>
      <c r="F103" s="296"/>
      <c r="G103" s="297"/>
      <c r="I103" s="298"/>
      <c r="J103" s="298"/>
      <c r="K103" s="298"/>
      <c r="L103" s="296"/>
      <c r="M103" s="296"/>
      <c r="N103" s="297"/>
      <c r="P103" s="298"/>
      <c r="Q103" s="298"/>
      <c r="R103" s="298"/>
      <c r="S103" s="296"/>
      <c r="T103" s="296"/>
      <c r="U103" s="297"/>
      <c r="W103" s="298"/>
      <c r="X103" s="298"/>
      <c r="Y103" s="298"/>
      <c r="Z103" s="296"/>
      <c r="AA103" s="296"/>
      <c r="AB103" s="297"/>
      <c r="AD103" s="298"/>
      <c r="AE103" s="298"/>
      <c r="AF103" s="298"/>
      <c r="AG103" s="296"/>
      <c r="AH103" s="296"/>
      <c r="AI103" s="297"/>
      <c r="AK103" s="298"/>
      <c r="AL103" s="298"/>
      <c r="AM103" s="298"/>
      <c r="AN103" s="296"/>
      <c r="AO103" s="296"/>
      <c r="AP103" s="297"/>
    </row>
    <row r="104" spans="1:42" ht="12.75">
      <c r="A104" s="179"/>
      <c r="B104" s="296"/>
      <c r="C104" s="296"/>
      <c r="D104" s="296"/>
      <c r="E104" s="296"/>
      <c r="F104" s="296"/>
      <c r="G104" s="297"/>
      <c r="I104" s="298"/>
      <c r="J104" s="298"/>
      <c r="K104" s="298"/>
      <c r="L104" s="296"/>
      <c r="M104" s="296"/>
      <c r="N104" s="297"/>
      <c r="P104" s="298"/>
      <c r="Q104" s="298"/>
      <c r="R104" s="298"/>
      <c r="S104" s="296"/>
      <c r="T104" s="296"/>
      <c r="U104" s="297"/>
      <c r="W104" s="298"/>
      <c r="X104" s="298"/>
      <c r="Y104" s="298"/>
      <c r="Z104" s="296"/>
      <c r="AA104" s="296"/>
      <c r="AB104" s="297"/>
      <c r="AD104" s="298"/>
      <c r="AE104" s="298"/>
      <c r="AF104" s="298"/>
      <c r="AG104" s="296"/>
      <c r="AH104" s="296"/>
      <c r="AI104" s="297"/>
      <c r="AK104" s="298"/>
      <c r="AL104" s="298"/>
      <c r="AM104" s="298"/>
      <c r="AN104" s="296"/>
      <c r="AO104" s="296"/>
      <c r="AP104" s="297"/>
    </row>
    <row r="105" spans="1:42" ht="12.75">
      <c r="A105" s="179"/>
      <c r="B105" s="296"/>
      <c r="C105" s="296"/>
      <c r="D105" s="296"/>
      <c r="E105" s="296"/>
      <c r="F105" s="296"/>
      <c r="G105" s="297"/>
      <c r="I105" s="298"/>
      <c r="J105" s="298"/>
      <c r="K105" s="298"/>
      <c r="L105" s="296"/>
      <c r="M105" s="296"/>
      <c r="N105" s="297"/>
      <c r="P105" s="298"/>
      <c r="Q105" s="298"/>
      <c r="R105" s="298"/>
      <c r="S105" s="296"/>
      <c r="T105" s="296"/>
      <c r="U105" s="297"/>
      <c r="W105" s="298"/>
      <c r="X105" s="298"/>
      <c r="Y105" s="298"/>
      <c r="Z105" s="296"/>
      <c r="AA105" s="296"/>
      <c r="AB105" s="297"/>
      <c r="AD105" s="298"/>
      <c r="AE105" s="298"/>
      <c r="AF105" s="298"/>
      <c r="AG105" s="296"/>
      <c r="AH105" s="296"/>
      <c r="AI105" s="297"/>
      <c r="AK105" s="298"/>
      <c r="AL105" s="298"/>
      <c r="AM105" s="298"/>
      <c r="AN105" s="296"/>
      <c r="AO105" s="296"/>
      <c r="AP105" s="297"/>
    </row>
    <row r="106" spans="1:42" ht="12.75">
      <c r="A106" s="179"/>
      <c r="B106" s="296"/>
      <c r="C106" s="296"/>
      <c r="D106" s="296"/>
      <c r="E106" s="296"/>
      <c r="F106" s="296"/>
      <c r="G106" s="297"/>
      <c r="I106" s="298"/>
      <c r="J106" s="298"/>
      <c r="K106" s="298"/>
      <c r="L106" s="296"/>
      <c r="M106" s="296"/>
      <c r="N106" s="297"/>
      <c r="P106" s="298"/>
      <c r="Q106" s="298"/>
      <c r="R106" s="298"/>
      <c r="S106" s="296"/>
      <c r="T106" s="296"/>
      <c r="U106" s="297"/>
      <c r="W106" s="298"/>
      <c r="X106" s="298"/>
      <c r="Y106" s="298"/>
      <c r="Z106" s="296"/>
      <c r="AA106" s="296"/>
      <c r="AB106" s="297"/>
      <c r="AD106" s="298"/>
      <c r="AE106" s="298"/>
      <c r="AF106" s="298"/>
      <c r="AG106" s="296"/>
      <c r="AH106" s="296"/>
      <c r="AI106" s="297"/>
      <c r="AK106" s="298"/>
      <c r="AL106" s="298"/>
      <c r="AM106" s="298"/>
      <c r="AN106" s="296"/>
      <c r="AO106" s="296"/>
      <c r="AP106" s="297"/>
    </row>
    <row r="107" spans="1:42" ht="12.75">
      <c r="A107" s="179"/>
      <c r="B107" s="296"/>
      <c r="C107" s="296"/>
      <c r="D107" s="296"/>
      <c r="E107" s="296"/>
      <c r="F107" s="296"/>
      <c r="G107" s="297"/>
      <c r="I107" s="298"/>
      <c r="J107" s="298"/>
      <c r="K107" s="298"/>
      <c r="L107" s="296"/>
      <c r="M107" s="296"/>
      <c r="N107" s="297"/>
      <c r="P107" s="298"/>
      <c r="Q107" s="298"/>
      <c r="R107" s="298"/>
      <c r="S107" s="296"/>
      <c r="T107" s="296"/>
      <c r="U107" s="297"/>
      <c r="W107" s="298"/>
      <c r="X107" s="298"/>
      <c r="Y107" s="298"/>
      <c r="Z107" s="296"/>
      <c r="AA107" s="296"/>
      <c r="AB107" s="297"/>
      <c r="AD107" s="298"/>
      <c r="AE107" s="298"/>
      <c r="AF107" s="298"/>
      <c r="AG107" s="296"/>
      <c r="AH107" s="296"/>
      <c r="AI107" s="297"/>
      <c r="AK107" s="298"/>
      <c r="AL107" s="298"/>
      <c r="AM107" s="298"/>
      <c r="AN107" s="296"/>
      <c r="AO107" s="296"/>
      <c r="AP107" s="297"/>
    </row>
    <row r="108" spans="1:42" ht="12.75">
      <c r="A108" s="179"/>
      <c r="B108" s="296"/>
      <c r="C108" s="296"/>
      <c r="D108" s="296"/>
      <c r="E108" s="296"/>
      <c r="F108" s="296"/>
      <c r="G108" s="297"/>
      <c r="I108" s="298"/>
      <c r="J108" s="298"/>
      <c r="K108" s="298"/>
      <c r="L108" s="296"/>
      <c r="M108" s="296"/>
      <c r="N108" s="297"/>
      <c r="P108" s="298"/>
      <c r="Q108" s="298"/>
      <c r="R108" s="298"/>
      <c r="S108" s="296"/>
      <c r="T108" s="296"/>
      <c r="U108" s="297"/>
      <c r="W108" s="298"/>
      <c r="X108" s="298"/>
      <c r="Y108" s="298"/>
      <c r="Z108" s="296"/>
      <c r="AA108" s="296"/>
      <c r="AB108" s="297"/>
      <c r="AD108" s="298"/>
      <c r="AE108" s="298"/>
      <c r="AF108" s="298"/>
      <c r="AG108" s="296"/>
      <c r="AH108" s="296"/>
      <c r="AI108" s="297"/>
      <c r="AK108" s="298"/>
      <c r="AL108" s="298"/>
      <c r="AM108" s="298"/>
      <c r="AN108" s="296"/>
      <c r="AO108" s="296"/>
      <c r="AP108" s="297"/>
    </row>
    <row r="109" spans="1:42" ht="12.75">
      <c r="A109" s="179"/>
      <c r="B109" s="296"/>
      <c r="C109" s="296"/>
      <c r="D109" s="296"/>
      <c r="E109" s="296"/>
      <c r="F109" s="296"/>
      <c r="G109" s="297"/>
      <c r="I109" s="298"/>
      <c r="J109" s="298"/>
      <c r="K109" s="298"/>
      <c r="L109" s="296"/>
      <c r="M109" s="296"/>
      <c r="N109" s="297"/>
      <c r="P109" s="298"/>
      <c r="Q109" s="298"/>
      <c r="R109" s="298"/>
      <c r="S109" s="296"/>
      <c r="T109" s="296"/>
      <c r="U109" s="297"/>
      <c r="W109" s="298"/>
      <c r="X109" s="298"/>
      <c r="Y109" s="298"/>
      <c r="Z109" s="296"/>
      <c r="AA109" s="296"/>
      <c r="AB109" s="297"/>
      <c r="AD109" s="298"/>
      <c r="AE109" s="298"/>
      <c r="AF109" s="298"/>
      <c r="AG109" s="296"/>
      <c r="AH109" s="296"/>
      <c r="AI109" s="297"/>
      <c r="AK109" s="298"/>
      <c r="AL109" s="298"/>
      <c r="AM109" s="298"/>
      <c r="AN109" s="296"/>
      <c r="AO109" s="296"/>
      <c r="AP109" s="297"/>
    </row>
    <row r="110" spans="1:42" ht="12.75">
      <c r="A110" s="179"/>
      <c r="B110" s="296"/>
      <c r="C110" s="296"/>
      <c r="D110" s="296"/>
      <c r="E110" s="296"/>
      <c r="F110" s="296"/>
      <c r="G110" s="297"/>
      <c r="I110" s="298"/>
      <c r="J110" s="298"/>
      <c r="K110" s="298"/>
      <c r="L110" s="296"/>
      <c r="M110" s="296"/>
      <c r="N110" s="297"/>
      <c r="P110" s="298"/>
      <c r="Q110" s="298"/>
      <c r="R110" s="298"/>
      <c r="S110" s="296"/>
      <c r="T110" s="296"/>
      <c r="U110" s="297"/>
      <c r="W110" s="298"/>
      <c r="X110" s="298"/>
      <c r="Y110" s="298"/>
      <c r="Z110" s="296"/>
      <c r="AA110" s="296"/>
      <c r="AB110" s="297"/>
      <c r="AD110" s="298"/>
      <c r="AE110" s="298"/>
      <c r="AF110" s="298"/>
      <c r="AG110" s="296"/>
      <c r="AH110" s="296"/>
      <c r="AI110" s="297"/>
      <c r="AK110" s="298"/>
      <c r="AL110" s="298"/>
      <c r="AM110" s="298"/>
      <c r="AN110" s="296"/>
      <c r="AO110" s="296"/>
      <c r="AP110" s="297"/>
    </row>
    <row r="111" spans="1:42" ht="12.75">
      <c r="A111" s="179"/>
      <c r="B111" s="296"/>
      <c r="C111" s="296"/>
      <c r="D111" s="296"/>
      <c r="E111" s="296"/>
      <c r="F111" s="296"/>
      <c r="G111" s="297"/>
      <c r="I111" s="298"/>
      <c r="J111" s="298"/>
      <c r="K111" s="298"/>
      <c r="L111" s="296"/>
      <c r="M111" s="296"/>
      <c r="N111" s="297"/>
      <c r="P111" s="298"/>
      <c r="Q111" s="298"/>
      <c r="R111" s="298"/>
      <c r="S111" s="296"/>
      <c r="T111" s="296"/>
      <c r="U111" s="297"/>
      <c r="W111" s="298"/>
      <c r="X111" s="298"/>
      <c r="Y111" s="298"/>
      <c r="Z111" s="296"/>
      <c r="AA111" s="296"/>
      <c r="AB111" s="297"/>
      <c r="AD111" s="298"/>
      <c r="AE111" s="298"/>
      <c r="AF111" s="298"/>
      <c r="AG111" s="296"/>
      <c r="AH111" s="296"/>
      <c r="AI111" s="297"/>
      <c r="AK111" s="298"/>
      <c r="AL111" s="298"/>
      <c r="AM111" s="298"/>
      <c r="AN111" s="296"/>
      <c r="AO111" s="296"/>
      <c r="AP111" s="297"/>
    </row>
    <row r="112" spans="1:42" ht="12.75">
      <c r="A112" s="179"/>
      <c r="B112" s="296"/>
      <c r="C112" s="296"/>
      <c r="D112" s="296"/>
      <c r="E112" s="296"/>
      <c r="F112" s="296"/>
      <c r="G112" s="297"/>
      <c r="I112" s="298"/>
      <c r="J112" s="298"/>
      <c r="K112" s="298"/>
      <c r="L112" s="296"/>
      <c r="M112" s="296"/>
      <c r="N112" s="297"/>
      <c r="P112" s="298"/>
      <c r="Q112" s="298"/>
      <c r="R112" s="298"/>
      <c r="S112" s="296"/>
      <c r="T112" s="296"/>
      <c r="U112" s="297"/>
      <c r="W112" s="298"/>
      <c r="X112" s="298"/>
      <c r="Y112" s="298"/>
      <c r="Z112" s="296"/>
      <c r="AA112" s="296"/>
      <c r="AB112" s="297"/>
      <c r="AD112" s="298"/>
      <c r="AE112" s="298"/>
      <c r="AF112" s="298"/>
      <c r="AG112" s="296"/>
      <c r="AH112" s="296"/>
      <c r="AI112" s="297"/>
      <c r="AK112" s="298"/>
      <c r="AL112" s="298"/>
      <c r="AM112" s="298"/>
      <c r="AN112" s="296"/>
      <c r="AO112" s="296"/>
      <c r="AP112" s="297"/>
    </row>
    <row r="113" spans="1:42" ht="12.75">
      <c r="A113" s="179"/>
      <c r="B113" s="296"/>
      <c r="C113" s="296"/>
      <c r="D113" s="296"/>
      <c r="E113" s="296"/>
      <c r="F113" s="296"/>
      <c r="G113" s="297"/>
      <c r="I113" s="298"/>
      <c r="J113" s="298"/>
      <c r="K113" s="298"/>
      <c r="L113" s="296"/>
      <c r="M113" s="296"/>
      <c r="N113" s="297"/>
      <c r="P113" s="298"/>
      <c r="Q113" s="298"/>
      <c r="R113" s="298"/>
      <c r="S113" s="296"/>
      <c r="T113" s="296"/>
      <c r="U113" s="297"/>
      <c r="W113" s="298"/>
      <c r="X113" s="298"/>
      <c r="Y113" s="298"/>
      <c r="Z113" s="296"/>
      <c r="AA113" s="296"/>
      <c r="AB113" s="297"/>
      <c r="AD113" s="298"/>
      <c r="AE113" s="298"/>
      <c r="AF113" s="298"/>
      <c r="AG113" s="296"/>
      <c r="AH113" s="296"/>
      <c r="AI113" s="297"/>
      <c r="AK113" s="298"/>
      <c r="AL113" s="298"/>
      <c r="AM113" s="298"/>
      <c r="AN113" s="296"/>
      <c r="AO113" s="296"/>
      <c r="AP113" s="297"/>
    </row>
    <row r="114" spans="1:42" ht="12.75">
      <c r="A114" s="179"/>
      <c r="B114" s="296"/>
      <c r="C114" s="296"/>
      <c r="D114" s="296"/>
      <c r="E114" s="296"/>
      <c r="F114" s="296"/>
      <c r="G114" s="297"/>
      <c r="I114" s="298"/>
      <c r="J114" s="298"/>
      <c r="K114" s="298"/>
      <c r="L114" s="296"/>
      <c r="M114" s="296"/>
      <c r="N114" s="297"/>
      <c r="P114" s="298"/>
      <c r="Q114" s="298"/>
      <c r="R114" s="298"/>
      <c r="S114" s="296"/>
      <c r="T114" s="296"/>
      <c r="U114" s="297"/>
      <c r="W114" s="298"/>
      <c r="X114" s="298"/>
      <c r="Y114" s="298"/>
      <c r="Z114" s="296"/>
      <c r="AA114" s="296"/>
      <c r="AB114" s="297"/>
      <c r="AD114" s="298"/>
      <c r="AE114" s="298"/>
      <c r="AF114" s="298"/>
      <c r="AG114" s="296"/>
      <c r="AH114" s="296"/>
      <c r="AI114" s="297"/>
      <c r="AK114" s="298"/>
      <c r="AL114" s="298"/>
      <c r="AM114" s="298"/>
      <c r="AN114" s="296"/>
      <c r="AO114" s="296"/>
      <c r="AP114" s="297"/>
    </row>
    <row r="115" spans="1:42" ht="12.75">
      <c r="A115" s="179"/>
      <c r="B115" s="296"/>
      <c r="C115" s="296"/>
      <c r="D115" s="296"/>
      <c r="E115" s="296"/>
      <c r="F115" s="296"/>
      <c r="G115" s="297"/>
      <c r="I115" s="298"/>
      <c r="J115" s="298"/>
      <c r="K115" s="298"/>
      <c r="L115" s="296"/>
      <c r="M115" s="296"/>
      <c r="N115" s="297"/>
      <c r="P115" s="298"/>
      <c r="Q115" s="298"/>
      <c r="R115" s="298"/>
      <c r="S115" s="296"/>
      <c r="T115" s="296"/>
      <c r="U115" s="297"/>
      <c r="W115" s="298"/>
      <c r="X115" s="298"/>
      <c r="Y115" s="298"/>
      <c r="Z115" s="296"/>
      <c r="AA115" s="296"/>
      <c r="AB115" s="297"/>
      <c r="AD115" s="298"/>
      <c r="AE115" s="298"/>
      <c r="AF115" s="298"/>
      <c r="AG115" s="296"/>
      <c r="AH115" s="296"/>
      <c r="AI115" s="297"/>
      <c r="AK115" s="298"/>
      <c r="AL115" s="298"/>
      <c r="AM115" s="298"/>
      <c r="AN115" s="296"/>
      <c r="AO115" s="296"/>
      <c r="AP115" s="297"/>
    </row>
    <row r="116" spans="1:42" ht="12.75">
      <c r="A116" s="179"/>
      <c r="B116" s="296"/>
      <c r="C116" s="296"/>
      <c r="D116" s="296"/>
      <c r="E116" s="296"/>
      <c r="F116" s="296"/>
      <c r="G116" s="297"/>
      <c r="I116" s="298"/>
      <c r="J116" s="298"/>
      <c r="K116" s="298"/>
      <c r="L116" s="296"/>
      <c r="M116" s="296"/>
      <c r="N116" s="297"/>
      <c r="P116" s="298"/>
      <c r="Q116" s="298"/>
      <c r="R116" s="298"/>
      <c r="S116" s="296"/>
      <c r="T116" s="296"/>
      <c r="U116" s="297"/>
      <c r="W116" s="298"/>
      <c r="X116" s="298"/>
      <c r="Y116" s="298"/>
      <c r="Z116" s="296"/>
      <c r="AA116" s="296"/>
      <c r="AB116" s="297"/>
      <c r="AD116" s="298"/>
      <c r="AE116" s="298"/>
      <c r="AF116" s="298"/>
      <c r="AG116" s="296"/>
      <c r="AH116" s="296"/>
      <c r="AI116" s="297"/>
      <c r="AK116" s="298"/>
      <c r="AL116" s="298"/>
      <c r="AM116" s="298"/>
      <c r="AN116" s="296"/>
      <c r="AO116" s="296"/>
      <c r="AP116" s="297"/>
    </row>
    <row r="117" spans="1:42" ht="12.75">
      <c r="A117" s="179"/>
      <c r="B117" s="296"/>
      <c r="C117" s="296"/>
      <c r="D117" s="296"/>
      <c r="E117" s="296"/>
      <c r="F117" s="296"/>
      <c r="G117" s="297"/>
      <c r="I117" s="298"/>
      <c r="J117" s="298"/>
      <c r="K117" s="298"/>
      <c r="L117" s="296"/>
      <c r="M117" s="296"/>
      <c r="N117" s="297"/>
      <c r="P117" s="298"/>
      <c r="Q117" s="298"/>
      <c r="R117" s="298"/>
      <c r="S117" s="296"/>
      <c r="T117" s="296"/>
      <c r="U117" s="297"/>
      <c r="W117" s="298"/>
      <c r="X117" s="298"/>
      <c r="Y117" s="298"/>
      <c r="Z117" s="296"/>
      <c r="AA117" s="296"/>
      <c r="AB117" s="297"/>
      <c r="AD117" s="298"/>
      <c r="AE117" s="298"/>
      <c r="AF117" s="298"/>
      <c r="AG117" s="296"/>
      <c r="AH117" s="296"/>
      <c r="AI117" s="297"/>
      <c r="AK117" s="298"/>
      <c r="AL117" s="298"/>
      <c r="AM117" s="298"/>
      <c r="AN117" s="296"/>
      <c r="AO117" s="296"/>
      <c r="AP117" s="297"/>
    </row>
    <row r="118" spans="1:42" ht="12.75">
      <c r="A118" s="179"/>
      <c r="B118" s="296"/>
      <c r="C118" s="296"/>
      <c r="D118" s="296"/>
      <c r="E118" s="296"/>
      <c r="F118" s="296"/>
      <c r="G118" s="297"/>
      <c r="I118" s="298"/>
      <c r="J118" s="298"/>
      <c r="K118" s="298"/>
      <c r="L118" s="296"/>
      <c r="M118" s="296"/>
      <c r="N118" s="297"/>
      <c r="P118" s="298"/>
      <c r="Q118" s="298"/>
      <c r="R118" s="298"/>
      <c r="S118" s="296"/>
      <c r="T118" s="296"/>
      <c r="U118" s="297"/>
      <c r="W118" s="298"/>
      <c r="X118" s="298"/>
      <c r="Y118" s="298"/>
      <c r="Z118" s="296"/>
      <c r="AA118" s="296"/>
      <c r="AB118" s="297"/>
      <c r="AD118" s="298"/>
      <c r="AE118" s="298"/>
      <c r="AF118" s="298"/>
      <c r="AG118" s="296"/>
      <c r="AH118" s="296"/>
      <c r="AI118" s="297"/>
      <c r="AK118" s="298"/>
      <c r="AL118" s="298"/>
      <c r="AM118" s="298"/>
      <c r="AN118" s="296"/>
      <c r="AO118" s="296"/>
      <c r="AP118" s="297"/>
    </row>
    <row r="119" spans="1:42" ht="12.75">
      <c r="A119" s="179"/>
      <c r="B119" s="296"/>
      <c r="C119" s="296"/>
      <c r="D119" s="296"/>
      <c r="E119" s="296"/>
      <c r="F119" s="296"/>
      <c r="G119" s="297"/>
      <c r="I119" s="298"/>
      <c r="J119" s="298"/>
      <c r="K119" s="298"/>
      <c r="L119" s="296"/>
      <c r="M119" s="296"/>
      <c r="N119" s="297"/>
      <c r="P119" s="298"/>
      <c r="Q119" s="298"/>
      <c r="R119" s="298"/>
      <c r="S119" s="296"/>
      <c r="T119" s="296"/>
      <c r="U119" s="297"/>
      <c r="W119" s="298"/>
      <c r="X119" s="298"/>
      <c r="Y119" s="298"/>
      <c r="Z119" s="296"/>
      <c r="AA119" s="296"/>
      <c r="AB119" s="297"/>
      <c r="AD119" s="298"/>
      <c r="AE119" s="298"/>
      <c r="AF119" s="298"/>
      <c r="AG119" s="296"/>
      <c r="AH119" s="296"/>
      <c r="AI119" s="297"/>
      <c r="AK119" s="298"/>
      <c r="AL119" s="298"/>
      <c r="AM119" s="298"/>
      <c r="AN119" s="296"/>
      <c r="AO119" s="296"/>
      <c r="AP119" s="297"/>
    </row>
    <row r="120" spans="1:42" ht="12.75">
      <c r="A120" s="179"/>
      <c r="B120" s="296"/>
      <c r="C120" s="296"/>
      <c r="D120" s="296"/>
      <c r="E120" s="296"/>
      <c r="F120" s="296"/>
      <c r="G120" s="297"/>
      <c r="I120" s="298"/>
      <c r="J120" s="298"/>
      <c r="K120" s="298"/>
      <c r="L120" s="296"/>
      <c r="M120" s="296"/>
      <c r="N120" s="297"/>
      <c r="P120" s="298"/>
      <c r="Q120" s="298"/>
      <c r="R120" s="298"/>
      <c r="S120" s="296"/>
      <c r="T120" s="296"/>
      <c r="U120" s="297"/>
      <c r="W120" s="298"/>
      <c r="X120" s="298"/>
      <c r="Y120" s="298"/>
      <c r="Z120" s="296"/>
      <c r="AA120" s="296"/>
      <c r="AB120" s="297"/>
      <c r="AD120" s="298"/>
      <c r="AE120" s="298"/>
      <c r="AF120" s="298"/>
      <c r="AG120" s="296"/>
      <c r="AH120" s="296"/>
      <c r="AI120" s="297"/>
      <c r="AK120" s="298"/>
      <c r="AL120" s="298"/>
      <c r="AM120" s="298"/>
      <c r="AN120" s="296"/>
      <c r="AO120" s="296"/>
      <c r="AP120" s="297"/>
    </row>
    <row r="121" spans="1:42" ht="12.75">
      <c r="A121" s="179"/>
      <c r="B121" s="296"/>
      <c r="C121" s="296"/>
      <c r="D121" s="296"/>
      <c r="E121" s="296"/>
      <c r="F121" s="296"/>
      <c r="G121" s="297"/>
      <c r="I121" s="298"/>
      <c r="J121" s="298"/>
      <c r="K121" s="298"/>
      <c r="L121" s="296"/>
      <c r="M121" s="296"/>
      <c r="N121" s="297"/>
      <c r="P121" s="298"/>
      <c r="Q121" s="298"/>
      <c r="R121" s="298"/>
      <c r="S121" s="296"/>
      <c r="T121" s="296"/>
      <c r="U121" s="297"/>
      <c r="W121" s="298"/>
      <c r="X121" s="298"/>
      <c r="Y121" s="298"/>
      <c r="Z121" s="296"/>
      <c r="AA121" s="296"/>
      <c r="AB121" s="297"/>
      <c r="AD121" s="298"/>
      <c r="AE121" s="298"/>
      <c r="AF121" s="298"/>
      <c r="AG121" s="296"/>
      <c r="AH121" s="296"/>
      <c r="AI121" s="297"/>
      <c r="AK121" s="298"/>
      <c r="AL121" s="298"/>
      <c r="AM121" s="298"/>
      <c r="AN121" s="296"/>
      <c r="AO121" s="296"/>
      <c r="AP121" s="297"/>
    </row>
    <row r="122" spans="1:42" ht="12.75">
      <c r="A122" s="179"/>
      <c r="B122" s="296"/>
      <c r="C122" s="296"/>
      <c r="D122" s="296"/>
      <c r="E122" s="296"/>
      <c r="F122" s="296"/>
      <c r="G122" s="297"/>
      <c r="I122" s="298"/>
      <c r="J122" s="298"/>
      <c r="K122" s="298"/>
      <c r="L122" s="296"/>
      <c r="M122" s="296"/>
      <c r="N122" s="297"/>
      <c r="P122" s="298"/>
      <c r="Q122" s="298"/>
      <c r="R122" s="298"/>
      <c r="S122" s="296"/>
      <c r="T122" s="296"/>
      <c r="U122" s="297"/>
      <c r="W122" s="298"/>
      <c r="X122" s="298"/>
      <c r="Y122" s="298"/>
      <c r="Z122" s="296"/>
      <c r="AA122" s="296"/>
      <c r="AB122" s="297"/>
      <c r="AD122" s="298"/>
      <c r="AE122" s="298"/>
      <c r="AF122" s="298"/>
      <c r="AG122" s="296"/>
      <c r="AH122" s="296"/>
      <c r="AI122" s="297"/>
      <c r="AK122" s="298"/>
      <c r="AL122" s="298"/>
      <c r="AM122" s="298"/>
      <c r="AN122" s="296"/>
      <c r="AO122" s="296"/>
      <c r="AP122" s="297"/>
    </row>
    <row r="123" spans="1:42" ht="12.75">
      <c r="A123" s="179"/>
      <c r="B123" s="296"/>
      <c r="C123" s="296"/>
      <c r="D123" s="296"/>
      <c r="E123" s="296"/>
      <c r="F123" s="296"/>
      <c r="G123" s="297"/>
      <c r="I123" s="298"/>
      <c r="J123" s="298"/>
      <c r="K123" s="298"/>
      <c r="L123" s="296"/>
      <c r="M123" s="296"/>
      <c r="N123" s="297"/>
      <c r="P123" s="298"/>
      <c r="Q123" s="298"/>
      <c r="R123" s="298"/>
      <c r="S123" s="296"/>
      <c r="T123" s="296"/>
      <c r="U123" s="297"/>
      <c r="W123" s="298"/>
      <c r="X123" s="298"/>
      <c r="Y123" s="298"/>
      <c r="Z123" s="296"/>
      <c r="AA123" s="296"/>
      <c r="AB123" s="297"/>
      <c r="AD123" s="298"/>
      <c r="AE123" s="298"/>
      <c r="AF123" s="298"/>
      <c r="AG123" s="296"/>
      <c r="AH123" s="296"/>
      <c r="AI123" s="297"/>
      <c r="AK123" s="298"/>
      <c r="AL123" s="298"/>
      <c r="AM123" s="298"/>
      <c r="AN123" s="296"/>
      <c r="AO123" s="296"/>
      <c r="AP123" s="297"/>
    </row>
    <row r="124" spans="1:42" ht="12.75">
      <c r="A124" s="179"/>
      <c r="B124" s="296"/>
      <c r="C124" s="296"/>
      <c r="D124" s="296"/>
      <c r="E124" s="296"/>
      <c r="F124" s="296"/>
      <c r="G124" s="297"/>
      <c r="I124" s="298"/>
      <c r="J124" s="298"/>
      <c r="K124" s="298"/>
      <c r="L124" s="296"/>
      <c r="M124" s="296"/>
      <c r="N124" s="297"/>
      <c r="P124" s="298"/>
      <c r="Q124" s="298"/>
      <c r="R124" s="298"/>
      <c r="S124" s="296"/>
      <c r="T124" s="296"/>
      <c r="U124" s="297"/>
      <c r="W124" s="298"/>
      <c r="X124" s="298"/>
      <c r="Y124" s="298"/>
      <c r="Z124" s="296"/>
      <c r="AA124" s="296"/>
      <c r="AB124" s="297"/>
      <c r="AD124" s="298"/>
      <c r="AE124" s="298"/>
      <c r="AF124" s="298"/>
      <c r="AG124" s="296"/>
      <c r="AH124" s="296"/>
      <c r="AI124" s="297"/>
      <c r="AK124" s="298"/>
      <c r="AL124" s="298"/>
      <c r="AM124" s="298"/>
      <c r="AN124" s="296"/>
      <c r="AO124" s="296"/>
      <c r="AP124" s="297"/>
    </row>
    <row r="125" spans="1:42" ht="12.75">
      <c r="A125" s="179"/>
      <c r="B125" s="296"/>
      <c r="C125" s="296"/>
      <c r="D125" s="296"/>
      <c r="E125" s="296"/>
      <c r="F125" s="296"/>
      <c r="G125" s="297"/>
      <c r="I125" s="298"/>
      <c r="J125" s="298"/>
      <c r="K125" s="298"/>
      <c r="L125" s="296"/>
      <c r="M125" s="296"/>
      <c r="N125" s="297"/>
      <c r="P125" s="298"/>
      <c r="Q125" s="298"/>
      <c r="R125" s="298"/>
      <c r="S125" s="296"/>
      <c r="T125" s="296"/>
      <c r="U125" s="297"/>
      <c r="W125" s="298"/>
      <c r="X125" s="298"/>
      <c r="Y125" s="298"/>
      <c r="Z125" s="296"/>
      <c r="AA125" s="296"/>
      <c r="AB125" s="297"/>
      <c r="AD125" s="298"/>
      <c r="AE125" s="298"/>
      <c r="AF125" s="298"/>
      <c r="AG125" s="296"/>
      <c r="AH125" s="296"/>
      <c r="AI125" s="297"/>
      <c r="AK125" s="298"/>
      <c r="AL125" s="298"/>
      <c r="AM125" s="298"/>
      <c r="AN125" s="296"/>
      <c r="AO125" s="296"/>
      <c r="AP125" s="297"/>
    </row>
    <row r="126" spans="1:42" ht="12.75">
      <c r="A126" s="179"/>
      <c r="B126" s="296"/>
      <c r="C126" s="296"/>
      <c r="D126" s="296"/>
      <c r="E126" s="296"/>
      <c r="F126" s="296"/>
      <c r="G126" s="297"/>
      <c r="I126" s="298"/>
      <c r="J126" s="298"/>
      <c r="K126" s="298"/>
      <c r="L126" s="296"/>
      <c r="M126" s="296"/>
      <c r="N126" s="297"/>
      <c r="P126" s="298"/>
      <c r="Q126" s="298"/>
      <c r="R126" s="298"/>
      <c r="S126" s="296"/>
      <c r="T126" s="296"/>
      <c r="U126" s="297"/>
      <c r="W126" s="298"/>
      <c r="X126" s="298"/>
      <c r="Y126" s="298"/>
      <c r="Z126" s="296"/>
      <c r="AA126" s="296"/>
      <c r="AB126" s="297"/>
      <c r="AD126" s="298"/>
      <c r="AE126" s="298"/>
      <c r="AF126" s="298"/>
      <c r="AG126" s="296"/>
      <c r="AH126" s="296"/>
      <c r="AI126" s="297"/>
      <c r="AK126" s="298"/>
      <c r="AL126" s="298"/>
      <c r="AM126" s="298"/>
      <c r="AN126" s="296"/>
      <c r="AO126" s="296"/>
      <c r="AP126" s="297"/>
    </row>
    <row r="127" spans="1:42" ht="12.75">
      <c r="A127" s="179"/>
      <c r="B127" s="296"/>
      <c r="C127" s="296"/>
      <c r="D127" s="296"/>
      <c r="E127" s="296"/>
      <c r="F127" s="296"/>
      <c r="G127" s="297"/>
      <c r="I127" s="298"/>
      <c r="J127" s="298"/>
      <c r="K127" s="298"/>
      <c r="L127" s="296"/>
      <c r="M127" s="296"/>
      <c r="N127" s="297"/>
      <c r="P127" s="298"/>
      <c r="Q127" s="298"/>
      <c r="R127" s="298"/>
      <c r="S127" s="296"/>
      <c r="T127" s="296"/>
      <c r="U127" s="297"/>
      <c r="W127" s="298"/>
      <c r="X127" s="298"/>
      <c r="Y127" s="298"/>
      <c r="Z127" s="296"/>
      <c r="AA127" s="296"/>
      <c r="AB127" s="297"/>
      <c r="AD127" s="298"/>
      <c r="AE127" s="298"/>
      <c r="AF127" s="298"/>
      <c r="AG127" s="296"/>
      <c r="AH127" s="296"/>
      <c r="AI127" s="297"/>
      <c r="AK127" s="298"/>
      <c r="AL127" s="298"/>
      <c r="AM127" s="298"/>
      <c r="AN127" s="296"/>
      <c r="AO127" s="296"/>
      <c r="AP127" s="297"/>
    </row>
    <row r="128" spans="1:42" ht="12.75">
      <c r="A128" s="179"/>
      <c r="B128" s="296"/>
      <c r="C128" s="296"/>
      <c r="D128" s="296"/>
      <c r="E128" s="296"/>
      <c r="F128" s="296"/>
      <c r="G128" s="297"/>
      <c r="I128" s="298"/>
      <c r="J128" s="298"/>
      <c r="K128" s="298"/>
      <c r="L128" s="296"/>
      <c r="M128" s="296"/>
      <c r="N128" s="297"/>
      <c r="P128" s="298"/>
      <c r="Q128" s="298"/>
      <c r="R128" s="298"/>
      <c r="S128" s="296"/>
      <c r="T128" s="296"/>
      <c r="U128" s="297"/>
      <c r="W128" s="298"/>
      <c r="X128" s="298"/>
      <c r="Y128" s="298"/>
      <c r="Z128" s="296"/>
      <c r="AA128" s="296"/>
      <c r="AB128" s="297"/>
      <c r="AD128" s="298"/>
      <c r="AE128" s="298"/>
      <c r="AF128" s="298"/>
      <c r="AG128" s="296"/>
      <c r="AH128" s="296"/>
      <c r="AI128" s="297"/>
      <c r="AK128" s="298"/>
      <c r="AL128" s="298"/>
      <c r="AM128" s="298"/>
      <c r="AN128" s="296"/>
      <c r="AO128" s="296"/>
      <c r="AP128" s="297"/>
    </row>
    <row r="129" spans="1:42" ht="12.75">
      <c r="A129" s="179"/>
      <c r="B129" s="296"/>
      <c r="C129" s="296"/>
      <c r="D129" s="296"/>
      <c r="E129" s="296"/>
      <c r="F129" s="296"/>
      <c r="G129" s="297"/>
      <c r="I129" s="298"/>
      <c r="J129" s="298"/>
      <c r="K129" s="298"/>
      <c r="L129" s="296"/>
      <c r="M129" s="296"/>
      <c r="N129" s="297"/>
      <c r="P129" s="298"/>
      <c r="Q129" s="298"/>
      <c r="R129" s="298"/>
      <c r="S129" s="296"/>
      <c r="T129" s="296"/>
      <c r="U129" s="297"/>
      <c r="W129" s="298"/>
      <c r="X129" s="298"/>
      <c r="Y129" s="298"/>
      <c r="Z129" s="296"/>
      <c r="AA129" s="296"/>
      <c r="AB129" s="297"/>
      <c r="AD129" s="298"/>
      <c r="AE129" s="298"/>
      <c r="AF129" s="298"/>
      <c r="AG129" s="296"/>
      <c r="AH129" s="296"/>
      <c r="AI129" s="297"/>
      <c r="AK129" s="298"/>
      <c r="AL129" s="298"/>
      <c r="AM129" s="298"/>
      <c r="AN129" s="296"/>
      <c r="AO129" s="296"/>
      <c r="AP129" s="297"/>
    </row>
    <row r="130" spans="1:42" ht="12.75">
      <c r="A130" s="179"/>
      <c r="B130" s="296"/>
      <c r="C130" s="296"/>
      <c r="D130" s="296"/>
      <c r="E130" s="296"/>
      <c r="F130" s="296"/>
      <c r="G130" s="297"/>
      <c r="I130" s="298"/>
      <c r="J130" s="298"/>
      <c r="K130" s="298"/>
      <c r="L130" s="296"/>
      <c r="M130" s="296"/>
      <c r="N130" s="297"/>
      <c r="P130" s="298"/>
      <c r="Q130" s="298"/>
      <c r="R130" s="298"/>
      <c r="S130" s="296"/>
      <c r="T130" s="296"/>
      <c r="U130" s="297"/>
      <c r="W130" s="298"/>
      <c r="X130" s="298"/>
      <c r="Y130" s="298"/>
      <c r="Z130" s="296"/>
      <c r="AA130" s="296"/>
      <c r="AB130" s="297"/>
      <c r="AD130" s="298"/>
      <c r="AE130" s="298"/>
      <c r="AF130" s="298"/>
      <c r="AG130" s="296"/>
      <c r="AH130" s="296"/>
      <c r="AI130" s="297"/>
      <c r="AK130" s="298"/>
      <c r="AL130" s="298"/>
      <c r="AM130" s="298"/>
      <c r="AN130" s="296"/>
      <c r="AO130" s="296"/>
      <c r="AP130" s="297"/>
    </row>
    <row r="131" spans="1:42" ht="12.75">
      <c r="A131" s="179"/>
      <c r="B131" s="296"/>
      <c r="C131" s="296"/>
      <c r="D131" s="296"/>
      <c r="E131" s="296"/>
      <c r="F131" s="296"/>
      <c r="G131" s="297"/>
      <c r="I131" s="298"/>
      <c r="J131" s="298"/>
      <c r="K131" s="298"/>
      <c r="L131" s="296"/>
      <c r="M131" s="296"/>
      <c r="N131" s="297"/>
      <c r="P131" s="298"/>
      <c r="Q131" s="298"/>
      <c r="R131" s="298"/>
      <c r="S131" s="296"/>
      <c r="T131" s="296"/>
      <c r="U131" s="297"/>
      <c r="W131" s="298"/>
      <c r="X131" s="298"/>
      <c r="Y131" s="298"/>
      <c r="Z131" s="296"/>
      <c r="AA131" s="296"/>
      <c r="AB131" s="297"/>
      <c r="AD131" s="298"/>
      <c r="AE131" s="298"/>
      <c r="AF131" s="298"/>
      <c r="AG131" s="296"/>
      <c r="AH131" s="296"/>
      <c r="AI131" s="297"/>
      <c r="AK131" s="298"/>
      <c r="AL131" s="298"/>
      <c r="AM131" s="298"/>
      <c r="AN131" s="296"/>
      <c r="AO131" s="296"/>
      <c r="AP131" s="297"/>
    </row>
    <row r="132" spans="1:42" ht="12.75">
      <c r="A132" s="179"/>
      <c r="B132" s="296"/>
      <c r="C132" s="296"/>
      <c r="D132" s="296"/>
      <c r="E132" s="296"/>
      <c r="F132" s="296"/>
      <c r="G132" s="297"/>
      <c r="I132" s="298"/>
      <c r="J132" s="298"/>
      <c r="K132" s="298"/>
      <c r="L132" s="296"/>
      <c r="M132" s="296"/>
      <c r="N132" s="297"/>
      <c r="P132" s="298"/>
      <c r="Q132" s="298"/>
      <c r="R132" s="298"/>
      <c r="S132" s="296"/>
      <c r="T132" s="296"/>
      <c r="U132" s="297"/>
      <c r="W132" s="298"/>
      <c r="X132" s="298"/>
      <c r="Y132" s="298"/>
      <c r="Z132" s="296"/>
      <c r="AA132" s="296"/>
      <c r="AB132" s="297"/>
      <c r="AD132" s="298"/>
      <c r="AE132" s="298"/>
      <c r="AF132" s="298"/>
      <c r="AG132" s="296"/>
      <c r="AH132" s="296"/>
      <c r="AI132" s="297"/>
      <c r="AK132" s="298"/>
      <c r="AL132" s="298"/>
      <c r="AM132" s="298"/>
      <c r="AN132" s="296"/>
      <c r="AO132" s="296"/>
      <c r="AP132" s="297"/>
    </row>
    <row r="133" spans="1:42" ht="12.75">
      <c r="A133" s="179"/>
      <c r="B133" s="296"/>
      <c r="C133" s="296"/>
      <c r="D133" s="296"/>
      <c r="E133" s="296"/>
      <c r="F133" s="296"/>
      <c r="G133" s="297"/>
      <c r="I133" s="298"/>
      <c r="J133" s="298"/>
      <c r="K133" s="298"/>
      <c r="L133" s="296"/>
      <c r="M133" s="296"/>
      <c r="N133" s="297"/>
      <c r="P133" s="298"/>
      <c r="Q133" s="298"/>
      <c r="R133" s="298"/>
      <c r="S133" s="296"/>
      <c r="T133" s="296"/>
      <c r="U133" s="297"/>
      <c r="W133" s="298"/>
      <c r="X133" s="298"/>
      <c r="Y133" s="298"/>
      <c r="Z133" s="296"/>
      <c r="AA133" s="296"/>
      <c r="AB133" s="297"/>
      <c r="AD133" s="298"/>
      <c r="AE133" s="298"/>
      <c r="AF133" s="298"/>
      <c r="AG133" s="296"/>
      <c r="AH133" s="296"/>
      <c r="AI133" s="297"/>
      <c r="AK133" s="298"/>
      <c r="AL133" s="298"/>
      <c r="AM133" s="298"/>
      <c r="AN133" s="296"/>
      <c r="AO133" s="296"/>
      <c r="AP133" s="297"/>
    </row>
    <row r="134" spans="1:42" ht="12.75">
      <c r="A134" s="179"/>
      <c r="B134" s="296"/>
      <c r="C134" s="296"/>
      <c r="D134" s="296"/>
      <c r="E134" s="296"/>
      <c r="F134" s="296"/>
      <c r="G134" s="297"/>
      <c r="I134" s="298"/>
      <c r="J134" s="298"/>
      <c r="K134" s="298"/>
      <c r="L134" s="296"/>
      <c r="M134" s="296"/>
      <c r="N134" s="297"/>
      <c r="P134" s="298"/>
      <c r="Q134" s="298"/>
      <c r="R134" s="298"/>
      <c r="S134" s="296"/>
      <c r="T134" s="296"/>
      <c r="U134" s="297"/>
      <c r="W134" s="298"/>
      <c r="X134" s="298"/>
      <c r="Y134" s="298"/>
      <c r="Z134" s="296"/>
      <c r="AA134" s="296"/>
      <c r="AB134" s="297"/>
      <c r="AD134" s="298"/>
      <c r="AE134" s="298"/>
      <c r="AF134" s="298"/>
      <c r="AG134" s="296"/>
      <c r="AH134" s="296"/>
      <c r="AI134" s="297"/>
      <c r="AK134" s="298"/>
      <c r="AL134" s="298"/>
      <c r="AM134" s="298"/>
      <c r="AN134" s="296"/>
      <c r="AO134" s="296"/>
      <c r="AP134" s="297"/>
    </row>
    <row r="135" spans="1:42" ht="12.75">
      <c r="A135" s="179"/>
      <c r="B135" s="296"/>
      <c r="C135" s="296"/>
      <c r="D135" s="296"/>
      <c r="E135" s="296"/>
      <c r="F135" s="296"/>
      <c r="G135" s="297"/>
      <c r="I135" s="298"/>
      <c r="J135" s="298"/>
      <c r="K135" s="298"/>
      <c r="L135" s="296"/>
      <c r="M135" s="296"/>
      <c r="N135" s="297"/>
      <c r="P135" s="298"/>
      <c r="Q135" s="298"/>
      <c r="R135" s="298"/>
      <c r="S135" s="296"/>
      <c r="T135" s="296"/>
      <c r="U135" s="297"/>
      <c r="W135" s="298"/>
      <c r="X135" s="298"/>
      <c r="Y135" s="298"/>
      <c r="Z135" s="296"/>
      <c r="AA135" s="296"/>
      <c r="AB135" s="297"/>
      <c r="AD135" s="298"/>
      <c r="AE135" s="298"/>
      <c r="AF135" s="298"/>
      <c r="AG135" s="296"/>
      <c r="AH135" s="296"/>
      <c r="AI135" s="297"/>
      <c r="AK135" s="298"/>
      <c r="AL135" s="298"/>
      <c r="AM135" s="298"/>
      <c r="AN135" s="296"/>
      <c r="AO135" s="296"/>
      <c r="AP135" s="297"/>
    </row>
    <row r="136" spans="1:42" ht="12.75">
      <c r="A136" s="179"/>
      <c r="B136" s="296"/>
      <c r="C136" s="296"/>
      <c r="D136" s="296"/>
      <c r="E136" s="296"/>
      <c r="F136" s="296"/>
      <c r="G136" s="297"/>
      <c r="I136" s="298"/>
      <c r="J136" s="298"/>
      <c r="K136" s="298"/>
      <c r="L136" s="296"/>
      <c r="M136" s="296"/>
      <c r="N136" s="297"/>
      <c r="P136" s="298"/>
      <c r="Q136" s="298"/>
      <c r="R136" s="298"/>
      <c r="S136" s="296"/>
      <c r="T136" s="296"/>
      <c r="U136" s="297"/>
      <c r="W136" s="298"/>
      <c r="X136" s="298"/>
      <c r="Y136" s="298"/>
      <c r="Z136" s="296"/>
      <c r="AA136" s="296"/>
      <c r="AB136" s="297"/>
      <c r="AD136" s="298"/>
      <c r="AE136" s="298"/>
      <c r="AF136" s="298"/>
      <c r="AG136" s="296"/>
      <c r="AH136" s="296"/>
      <c r="AI136" s="297"/>
      <c r="AK136" s="298"/>
      <c r="AL136" s="298"/>
      <c r="AM136" s="298"/>
      <c r="AN136" s="296"/>
      <c r="AO136" s="296"/>
      <c r="AP136" s="297"/>
    </row>
    <row r="137" spans="1:42" ht="12.75">
      <c r="A137" s="179"/>
      <c r="B137" s="296"/>
      <c r="C137" s="296"/>
      <c r="D137" s="296"/>
      <c r="E137" s="296"/>
      <c r="F137" s="296"/>
      <c r="G137" s="297"/>
      <c r="I137" s="298"/>
      <c r="J137" s="298"/>
      <c r="K137" s="298"/>
      <c r="L137" s="296"/>
      <c r="M137" s="296"/>
      <c r="N137" s="297"/>
      <c r="P137" s="298"/>
      <c r="Q137" s="298"/>
      <c r="R137" s="298"/>
      <c r="S137" s="296"/>
      <c r="T137" s="296"/>
      <c r="U137" s="297"/>
      <c r="W137" s="298"/>
      <c r="X137" s="298"/>
      <c r="Y137" s="298"/>
      <c r="Z137" s="296"/>
      <c r="AA137" s="296"/>
      <c r="AB137" s="297"/>
      <c r="AD137" s="298"/>
      <c r="AE137" s="298"/>
      <c r="AF137" s="298"/>
      <c r="AG137" s="296"/>
      <c r="AH137" s="296"/>
      <c r="AI137" s="297"/>
      <c r="AK137" s="298"/>
      <c r="AL137" s="298"/>
      <c r="AM137" s="298"/>
      <c r="AN137" s="296"/>
      <c r="AO137" s="296"/>
      <c r="AP137" s="297"/>
    </row>
    <row r="138" spans="1:42" ht="12.75">
      <c r="A138" s="179"/>
      <c r="B138" s="296"/>
      <c r="C138" s="296"/>
      <c r="D138" s="296"/>
      <c r="E138" s="296"/>
      <c r="F138" s="296"/>
      <c r="G138" s="297"/>
      <c r="I138" s="298"/>
      <c r="J138" s="298"/>
      <c r="K138" s="298"/>
      <c r="L138" s="296"/>
      <c r="M138" s="296"/>
      <c r="N138" s="297"/>
      <c r="P138" s="298"/>
      <c r="Q138" s="298"/>
      <c r="R138" s="298"/>
      <c r="S138" s="296"/>
      <c r="T138" s="296"/>
      <c r="U138" s="297"/>
      <c r="W138" s="298"/>
      <c r="X138" s="298"/>
      <c r="Y138" s="298"/>
      <c r="Z138" s="296"/>
      <c r="AA138" s="296"/>
      <c r="AB138" s="297"/>
      <c r="AD138" s="298"/>
      <c r="AE138" s="298"/>
      <c r="AF138" s="298"/>
      <c r="AG138" s="296"/>
      <c r="AH138" s="296"/>
      <c r="AI138" s="297"/>
      <c r="AK138" s="298"/>
      <c r="AL138" s="298"/>
      <c r="AM138" s="298"/>
      <c r="AN138" s="296"/>
      <c r="AO138" s="296"/>
      <c r="AP138" s="297"/>
    </row>
    <row r="139" spans="1:42" ht="12.75">
      <c r="A139" s="179"/>
      <c r="B139" s="296"/>
      <c r="C139" s="296"/>
      <c r="D139" s="296"/>
      <c r="E139" s="296"/>
      <c r="F139" s="296"/>
      <c r="G139" s="297"/>
      <c r="I139" s="298"/>
      <c r="J139" s="298"/>
      <c r="K139" s="298"/>
      <c r="L139" s="296"/>
      <c r="M139" s="296"/>
      <c r="N139" s="297"/>
      <c r="P139" s="298"/>
      <c r="Q139" s="298"/>
      <c r="R139" s="298"/>
      <c r="S139" s="296"/>
      <c r="T139" s="296"/>
      <c r="U139" s="297"/>
      <c r="W139" s="298"/>
      <c r="X139" s="298"/>
      <c r="Y139" s="298"/>
      <c r="Z139" s="296"/>
      <c r="AA139" s="296"/>
      <c r="AB139" s="297"/>
      <c r="AD139" s="298"/>
      <c r="AE139" s="298"/>
      <c r="AF139" s="298"/>
      <c r="AG139" s="296"/>
      <c r="AH139" s="296"/>
      <c r="AI139" s="297"/>
      <c r="AK139" s="298"/>
      <c r="AL139" s="298"/>
      <c r="AM139" s="298"/>
      <c r="AN139" s="296"/>
      <c r="AO139" s="296"/>
      <c r="AP139" s="297"/>
    </row>
    <row r="140" spans="1:42" ht="12.75">
      <c r="A140" s="179"/>
      <c r="B140" s="296"/>
      <c r="C140" s="296"/>
      <c r="D140" s="296"/>
      <c r="E140" s="296"/>
      <c r="F140" s="296"/>
      <c r="G140" s="297"/>
      <c r="I140" s="298"/>
      <c r="J140" s="298"/>
      <c r="K140" s="298"/>
      <c r="L140" s="296"/>
      <c r="M140" s="296"/>
      <c r="N140" s="297"/>
      <c r="P140" s="298"/>
      <c r="Q140" s="298"/>
      <c r="R140" s="298"/>
      <c r="S140" s="296"/>
      <c r="T140" s="296"/>
      <c r="U140" s="297"/>
      <c r="W140" s="298"/>
      <c r="X140" s="298"/>
      <c r="Y140" s="298"/>
      <c r="Z140" s="296"/>
      <c r="AA140" s="296"/>
      <c r="AB140" s="297"/>
      <c r="AD140" s="298"/>
      <c r="AE140" s="298"/>
      <c r="AF140" s="298"/>
      <c r="AG140" s="296"/>
      <c r="AH140" s="296"/>
      <c r="AI140" s="297"/>
      <c r="AK140" s="298"/>
      <c r="AL140" s="298"/>
      <c r="AM140" s="298"/>
      <c r="AN140" s="296"/>
      <c r="AO140" s="296"/>
      <c r="AP140" s="297"/>
    </row>
    <row r="141" spans="1:42" ht="12.75">
      <c r="A141" s="179"/>
      <c r="B141" s="296"/>
      <c r="C141" s="296"/>
      <c r="D141" s="296"/>
      <c r="E141" s="296"/>
      <c r="F141" s="296"/>
      <c r="G141" s="297"/>
      <c r="I141" s="298"/>
      <c r="J141" s="298"/>
      <c r="K141" s="298"/>
      <c r="L141" s="296"/>
      <c r="M141" s="296"/>
      <c r="N141" s="297"/>
      <c r="P141" s="298"/>
      <c r="Q141" s="298"/>
      <c r="R141" s="298"/>
      <c r="S141" s="296"/>
      <c r="T141" s="296"/>
      <c r="U141" s="297"/>
      <c r="W141" s="298"/>
      <c r="X141" s="298"/>
      <c r="Y141" s="298"/>
      <c r="Z141" s="296"/>
      <c r="AA141" s="296"/>
      <c r="AB141" s="297"/>
      <c r="AD141" s="298"/>
      <c r="AE141" s="298"/>
      <c r="AF141" s="298"/>
      <c r="AG141" s="296"/>
      <c r="AH141" s="296"/>
      <c r="AI141" s="297"/>
      <c r="AK141" s="298"/>
      <c r="AL141" s="298"/>
      <c r="AM141" s="298"/>
      <c r="AN141" s="296"/>
      <c r="AO141" s="296"/>
      <c r="AP141" s="297"/>
    </row>
    <row r="142" spans="1:42" ht="12.75">
      <c r="A142" s="179"/>
      <c r="B142" s="296"/>
      <c r="C142" s="296"/>
      <c r="D142" s="296"/>
      <c r="E142" s="296"/>
      <c r="F142" s="296"/>
      <c r="G142" s="297"/>
      <c r="I142" s="298"/>
      <c r="J142" s="298"/>
      <c r="K142" s="298"/>
      <c r="L142" s="296"/>
      <c r="M142" s="296"/>
      <c r="N142" s="297"/>
      <c r="P142" s="298"/>
      <c r="Q142" s="298"/>
      <c r="R142" s="298"/>
      <c r="S142" s="296"/>
      <c r="T142" s="296"/>
      <c r="U142" s="297"/>
      <c r="W142" s="298"/>
      <c r="X142" s="298"/>
      <c r="Y142" s="298"/>
      <c r="Z142" s="296"/>
      <c r="AA142" s="296"/>
      <c r="AB142" s="297"/>
      <c r="AD142" s="298"/>
      <c r="AE142" s="298"/>
      <c r="AF142" s="298"/>
      <c r="AG142" s="296"/>
      <c r="AH142" s="296"/>
      <c r="AI142" s="297"/>
      <c r="AK142" s="298"/>
      <c r="AL142" s="298"/>
      <c r="AM142" s="298"/>
      <c r="AN142" s="296"/>
      <c r="AO142" s="296"/>
      <c r="AP142" s="297"/>
    </row>
    <row r="143" spans="1:42" ht="12.75">
      <c r="A143" s="179"/>
      <c r="B143" s="296"/>
      <c r="C143" s="296"/>
      <c r="D143" s="296"/>
      <c r="E143" s="296"/>
      <c r="F143" s="296"/>
      <c r="G143" s="297"/>
      <c r="I143" s="298"/>
      <c r="J143" s="298"/>
      <c r="K143" s="298"/>
      <c r="L143" s="296"/>
      <c r="M143" s="296"/>
      <c r="N143" s="297"/>
      <c r="P143" s="298"/>
      <c r="Q143" s="298"/>
      <c r="R143" s="298"/>
      <c r="S143" s="296"/>
      <c r="T143" s="296"/>
      <c r="U143" s="297"/>
      <c r="W143" s="298"/>
      <c r="X143" s="298"/>
      <c r="Y143" s="298"/>
      <c r="Z143" s="296"/>
      <c r="AA143" s="296"/>
      <c r="AB143" s="297"/>
      <c r="AD143" s="298"/>
      <c r="AE143" s="298"/>
      <c r="AF143" s="298"/>
      <c r="AG143" s="296"/>
      <c r="AH143" s="296"/>
      <c r="AI143" s="297"/>
      <c r="AK143" s="298"/>
      <c r="AL143" s="298"/>
      <c r="AM143" s="298"/>
      <c r="AN143" s="296"/>
      <c r="AO143" s="296"/>
      <c r="AP143" s="297"/>
    </row>
    <row r="144" spans="1:42" ht="12.75">
      <c r="A144" s="179"/>
      <c r="B144" s="296"/>
      <c r="C144" s="296"/>
      <c r="D144" s="296"/>
      <c r="E144" s="296"/>
      <c r="F144" s="296"/>
      <c r="G144" s="297"/>
      <c r="I144" s="298"/>
      <c r="J144" s="298"/>
      <c r="K144" s="298"/>
      <c r="L144" s="296"/>
      <c r="M144" s="296"/>
      <c r="N144" s="297"/>
      <c r="P144" s="298"/>
      <c r="Q144" s="298"/>
      <c r="R144" s="298"/>
      <c r="S144" s="296"/>
      <c r="T144" s="296"/>
      <c r="U144" s="297"/>
      <c r="W144" s="298"/>
      <c r="X144" s="298"/>
      <c r="Y144" s="298"/>
      <c r="Z144" s="296"/>
      <c r="AA144" s="296"/>
      <c r="AB144" s="297"/>
      <c r="AD144" s="298"/>
      <c r="AE144" s="298"/>
      <c r="AF144" s="298"/>
      <c r="AG144" s="296"/>
      <c r="AH144" s="296"/>
      <c r="AI144" s="297"/>
      <c r="AK144" s="298"/>
      <c r="AL144" s="298"/>
      <c r="AM144" s="298"/>
      <c r="AN144" s="296"/>
      <c r="AO144" s="296"/>
      <c r="AP144" s="297"/>
    </row>
    <row r="145" spans="1:42" ht="12.75">
      <c r="A145" s="179"/>
      <c r="B145" s="296"/>
      <c r="C145" s="296"/>
      <c r="D145" s="296"/>
      <c r="E145" s="296"/>
      <c r="F145" s="296"/>
      <c r="G145" s="297"/>
      <c r="I145" s="298"/>
      <c r="J145" s="298"/>
      <c r="K145" s="298"/>
      <c r="L145" s="296"/>
      <c r="M145" s="296"/>
      <c r="N145" s="297"/>
      <c r="P145" s="298"/>
      <c r="Q145" s="298"/>
      <c r="R145" s="298"/>
      <c r="S145" s="296"/>
      <c r="T145" s="296"/>
      <c r="U145" s="297"/>
      <c r="W145" s="298"/>
      <c r="X145" s="298"/>
      <c r="Y145" s="298"/>
      <c r="Z145" s="296"/>
      <c r="AA145" s="296"/>
      <c r="AB145" s="297"/>
      <c r="AD145" s="298"/>
      <c r="AE145" s="298"/>
      <c r="AF145" s="298"/>
      <c r="AG145" s="296"/>
      <c r="AH145" s="296"/>
      <c r="AI145" s="297"/>
      <c r="AK145" s="298"/>
      <c r="AL145" s="298"/>
      <c r="AM145" s="298"/>
      <c r="AN145" s="296"/>
      <c r="AO145" s="296"/>
      <c r="AP145" s="297"/>
    </row>
    <row r="146" spans="1:42" ht="12.75">
      <c r="A146" s="179"/>
      <c r="B146" s="296"/>
      <c r="C146" s="296"/>
      <c r="D146" s="296"/>
      <c r="E146" s="296"/>
      <c r="F146" s="296"/>
      <c r="G146" s="297"/>
      <c r="I146" s="298"/>
      <c r="J146" s="298"/>
      <c r="K146" s="298"/>
      <c r="L146" s="296"/>
      <c r="M146" s="296"/>
      <c r="N146" s="297"/>
      <c r="P146" s="298"/>
      <c r="Q146" s="298"/>
      <c r="R146" s="298"/>
      <c r="S146" s="296"/>
      <c r="T146" s="296"/>
      <c r="U146" s="297"/>
      <c r="W146" s="298"/>
      <c r="X146" s="298"/>
      <c r="Y146" s="298"/>
      <c r="Z146" s="296"/>
      <c r="AA146" s="296"/>
      <c r="AB146" s="297"/>
      <c r="AD146" s="298"/>
      <c r="AE146" s="298"/>
      <c r="AF146" s="298"/>
      <c r="AG146" s="296"/>
      <c r="AH146" s="296"/>
      <c r="AI146" s="297"/>
      <c r="AK146" s="298"/>
      <c r="AL146" s="298"/>
      <c r="AM146" s="298"/>
      <c r="AN146" s="296"/>
      <c r="AO146" s="296"/>
      <c r="AP146" s="297"/>
    </row>
    <row r="147" spans="1:42" ht="12.75">
      <c r="A147" s="179"/>
      <c r="B147" s="296"/>
      <c r="C147" s="296"/>
      <c r="D147" s="296"/>
      <c r="E147" s="296"/>
      <c r="F147" s="296"/>
      <c r="G147" s="297"/>
      <c r="I147" s="298"/>
      <c r="J147" s="298"/>
      <c r="K147" s="298"/>
      <c r="L147" s="296"/>
      <c r="M147" s="296"/>
      <c r="N147" s="297"/>
      <c r="P147" s="298"/>
      <c r="Q147" s="298"/>
      <c r="R147" s="298"/>
      <c r="S147" s="296"/>
      <c r="T147" s="296"/>
      <c r="U147" s="297"/>
      <c r="W147" s="298"/>
      <c r="X147" s="298"/>
      <c r="Y147" s="298"/>
      <c r="Z147" s="296"/>
      <c r="AA147" s="296"/>
      <c r="AB147" s="297"/>
      <c r="AD147" s="298"/>
      <c r="AE147" s="298"/>
      <c r="AF147" s="298"/>
      <c r="AG147" s="296"/>
      <c r="AH147" s="296"/>
      <c r="AI147" s="297"/>
      <c r="AK147" s="298"/>
      <c r="AL147" s="298"/>
      <c r="AM147" s="298"/>
      <c r="AN147" s="296"/>
      <c r="AO147" s="296"/>
      <c r="AP147" s="297"/>
    </row>
    <row r="148" spans="1:42" ht="12.75">
      <c r="A148" s="179"/>
      <c r="B148" s="296"/>
      <c r="C148" s="296"/>
      <c r="D148" s="296"/>
      <c r="E148" s="296"/>
      <c r="F148" s="296"/>
      <c r="G148" s="297"/>
      <c r="I148" s="298"/>
      <c r="J148" s="298"/>
      <c r="K148" s="298"/>
      <c r="L148" s="296"/>
      <c r="M148" s="296"/>
      <c r="N148" s="297"/>
      <c r="P148" s="298"/>
      <c r="Q148" s="298"/>
      <c r="R148" s="298"/>
      <c r="S148" s="296"/>
      <c r="T148" s="296"/>
      <c r="U148" s="297"/>
      <c r="W148" s="298"/>
      <c r="X148" s="298"/>
      <c r="Y148" s="298"/>
      <c r="Z148" s="296"/>
      <c r="AA148" s="296"/>
      <c r="AB148" s="297"/>
      <c r="AD148" s="298"/>
      <c r="AE148" s="298"/>
      <c r="AF148" s="298"/>
      <c r="AG148" s="296"/>
      <c r="AH148" s="296"/>
      <c r="AI148" s="297"/>
      <c r="AK148" s="298"/>
      <c r="AL148" s="298"/>
      <c r="AM148" s="298"/>
      <c r="AN148" s="296"/>
      <c r="AO148" s="296"/>
      <c r="AP148" s="297"/>
    </row>
    <row r="149" spans="1:42" ht="12.75">
      <c r="A149" s="179"/>
      <c r="B149" s="296"/>
      <c r="C149" s="296"/>
      <c r="D149" s="296"/>
      <c r="E149" s="296"/>
      <c r="F149" s="296"/>
      <c r="G149" s="297"/>
      <c r="I149" s="298"/>
      <c r="J149" s="298"/>
      <c r="K149" s="298"/>
      <c r="L149" s="296"/>
      <c r="M149" s="296"/>
      <c r="N149" s="297"/>
      <c r="P149" s="298"/>
      <c r="Q149" s="298"/>
      <c r="R149" s="298"/>
      <c r="S149" s="296"/>
      <c r="T149" s="296"/>
      <c r="U149" s="297"/>
      <c r="W149" s="298"/>
      <c r="X149" s="298"/>
      <c r="Y149" s="298"/>
      <c r="Z149" s="296"/>
      <c r="AA149" s="296"/>
      <c r="AB149" s="297"/>
      <c r="AD149" s="298"/>
      <c r="AE149" s="298"/>
      <c r="AF149" s="298"/>
      <c r="AG149" s="296"/>
      <c r="AH149" s="296"/>
      <c r="AI149" s="297"/>
      <c r="AK149" s="298"/>
      <c r="AL149" s="298"/>
      <c r="AM149" s="298"/>
      <c r="AN149" s="296"/>
      <c r="AO149" s="296"/>
      <c r="AP149" s="297"/>
    </row>
    <row r="150" spans="1:42" ht="12.75">
      <c r="A150" s="179"/>
      <c r="B150" s="296"/>
      <c r="C150" s="296"/>
      <c r="D150" s="296"/>
      <c r="E150" s="296"/>
      <c r="F150" s="296"/>
      <c r="G150" s="297"/>
      <c r="I150" s="298"/>
      <c r="J150" s="298"/>
      <c r="K150" s="298"/>
      <c r="L150" s="296"/>
      <c r="M150" s="296"/>
      <c r="N150" s="297"/>
      <c r="P150" s="298"/>
      <c r="Q150" s="298"/>
      <c r="R150" s="298"/>
      <c r="S150" s="296"/>
      <c r="T150" s="296"/>
      <c r="U150" s="297"/>
      <c r="W150" s="298"/>
      <c r="X150" s="298"/>
      <c r="Y150" s="298"/>
      <c r="Z150" s="296"/>
      <c r="AA150" s="296"/>
      <c r="AB150" s="297"/>
      <c r="AD150" s="298"/>
      <c r="AE150" s="298"/>
      <c r="AF150" s="298"/>
      <c r="AG150" s="296"/>
      <c r="AH150" s="296"/>
      <c r="AI150" s="297"/>
      <c r="AK150" s="298"/>
      <c r="AL150" s="298"/>
      <c r="AM150" s="298"/>
      <c r="AN150" s="296"/>
      <c r="AO150" s="296"/>
      <c r="AP150" s="297"/>
    </row>
    <row r="151" spans="1:42" ht="12.75">
      <c r="A151" s="179"/>
      <c r="B151" s="296"/>
      <c r="C151" s="296"/>
      <c r="D151" s="296"/>
      <c r="E151" s="296"/>
      <c r="F151" s="296"/>
      <c r="G151" s="297"/>
      <c r="I151" s="298"/>
      <c r="J151" s="298"/>
      <c r="K151" s="298"/>
      <c r="L151" s="296"/>
      <c r="M151" s="296"/>
      <c r="N151" s="297"/>
      <c r="P151" s="298"/>
      <c r="Q151" s="298"/>
      <c r="R151" s="298"/>
      <c r="S151" s="296"/>
      <c r="T151" s="296"/>
      <c r="U151" s="297"/>
      <c r="W151" s="298"/>
      <c r="X151" s="298"/>
      <c r="Y151" s="298"/>
      <c r="Z151" s="296"/>
      <c r="AA151" s="296"/>
      <c r="AB151" s="297"/>
      <c r="AD151" s="298"/>
      <c r="AE151" s="298"/>
      <c r="AF151" s="298"/>
      <c r="AG151" s="296"/>
      <c r="AH151" s="296"/>
      <c r="AI151" s="297"/>
      <c r="AK151" s="298"/>
      <c r="AL151" s="298"/>
      <c r="AM151" s="298"/>
      <c r="AN151" s="296"/>
      <c r="AO151" s="296"/>
      <c r="AP151" s="297"/>
    </row>
    <row r="152" spans="1:42" ht="12.75">
      <c r="A152" s="179"/>
      <c r="B152" s="296"/>
      <c r="C152" s="296"/>
      <c r="D152" s="296"/>
      <c r="E152" s="296"/>
      <c r="F152" s="296"/>
      <c r="G152" s="297"/>
      <c r="I152" s="298"/>
      <c r="J152" s="298"/>
      <c r="K152" s="298"/>
      <c r="L152" s="296"/>
      <c r="M152" s="296"/>
      <c r="N152" s="297"/>
      <c r="P152" s="298"/>
      <c r="Q152" s="298"/>
      <c r="R152" s="298"/>
      <c r="S152" s="296"/>
      <c r="T152" s="296"/>
      <c r="U152" s="297"/>
      <c r="W152" s="298"/>
      <c r="X152" s="298"/>
      <c r="Y152" s="298"/>
      <c r="Z152" s="296"/>
      <c r="AA152" s="296"/>
      <c r="AB152" s="297"/>
      <c r="AD152" s="298"/>
      <c r="AE152" s="298"/>
      <c r="AF152" s="298"/>
      <c r="AG152" s="296"/>
      <c r="AH152" s="296"/>
      <c r="AI152" s="297"/>
      <c r="AK152" s="298"/>
      <c r="AL152" s="298"/>
      <c r="AM152" s="298"/>
      <c r="AN152" s="296"/>
      <c r="AO152" s="296"/>
      <c r="AP152" s="297"/>
    </row>
    <row r="153" spans="1:42" ht="12.75">
      <c r="A153" s="179"/>
      <c r="B153" s="296"/>
      <c r="C153" s="296"/>
      <c r="D153" s="296"/>
      <c r="E153" s="296"/>
      <c r="F153" s="296"/>
      <c r="G153" s="297"/>
      <c r="I153" s="298"/>
      <c r="J153" s="298"/>
      <c r="K153" s="298"/>
      <c r="L153" s="296"/>
      <c r="M153" s="296"/>
      <c r="N153" s="297"/>
      <c r="P153" s="298"/>
      <c r="Q153" s="298"/>
      <c r="R153" s="298"/>
      <c r="S153" s="296"/>
      <c r="T153" s="296"/>
      <c r="U153" s="297"/>
      <c r="W153" s="298"/>
      <c r="X153" s="298"/>
      <c r="Y153" s="298"/>
      <c r="Z153" s="296"/>
      <c r="AA153" s="296"/>
      <c r="AB153" s="297"/>
      <c r="AD153" s="298"/>
      <c r="AE153" s="298"/>
      <c r="AF153" s="298"/>
      <c r="AG153" s="296"/>
      <c r="AH153" s="296"/>
      <c r="AI153" s="297"/>
      <c r="AK153" s="298"/>
      <c r="AL153" s="298"/>
      <c r="AM153" s="298"/>
      <c r="AN153" s="296"/>
      <c r="AO153" s="296"/>
      <c r="AP153" s="297"/>
    </row>
    <row r="154" spans="1:42" ht="12.75">
      <c r="A154" s="179"/>
      <c r="B154" s="296"/>
      <c r="C154" s="296"/>
      <c r="D154" s="296"/>
      <c r="E154" s="296"/>
      <c r="F154" s="296"/>
      <c r="G154" s="297"/>
      <c r="I154" s="298"/>
      <c r="J154" s="298"/>
      <c r="K154" s="298"/>
      <c r="L154" s="296"/>
      <c r="M154" s="296"/>
      <c r="N154" s="297"/>
      <c r="P154" s="298"/>
      <c r="Q154" s="298"/>
      <c r="R154" s="298"/>
      <c r="S154" s="296"/>
      <c r="T154" s="296"/>
      <c r="U154" s="297"/>
      <c r="W154" s="298"/>
      <c r="X154" s="298"/>
      <c r="Y154" s="298"/>
      <c r="Z154" s="296"/>
      <c r="AA154" s="296"/>
      <c r="AB154" s="297"/>
      <c r="AD154" s="298"/>
      <c r="AE154" s="298"/>
      <c r="AF154" s="298"/>
      <c r="AG154" s="296"/>
      <c r="AH154" s="296"/>
      <c r="AI154" s="297"/>
      <c r="AK154" s="298"/>
      <c r="AL154" s="298"/>
      <c r="AM154" s="298"/>
      <c r="AN154" s="296"/>
      <c r="AO154" s="296"/>
      <c r="AP154" s="297"/>
    </row>
    <row r="155" spans="1:42" ht="12.75">
      <c r="A155" s="179"/>
      <c r="B155" s="296"/>
      <c r="C155" s="296"/>
      <c r="D155" s="296"/>
      <c r="E155" s="296"/>
      <c r="F155" s="296"/>
      <c r="G155" s="297"/>
      <c r="I155" s="298"/>
      <c r="J155" s="298"/>
      <c r="K155" s="298"/>
      <c r="L155" s="296"/>
      <c r="M155" s="296"/>
      <c r="N155" s="297"/>
      <c r="P155" s="298"/>
      <c r="Q155" s="298"/>
      <c r="R155" s="298"/>
      <c r="S155" s="296"/>
      <c r="T155" s="296"/>
      <c r="U155" s="297"/>
      <c r="W155" s="298"/>
      <c r="X155" s="298"/>
      <c r="Y155" s="298"/>
      <c r="Z155" s="296"/>
      <c r="AA155" s="296"/>
      <c r="AB155" s="297"/>
      <c r="AD155" s="298"/>
      <c r="AE155" s="298"/>
      <c r="AF155" s="298"/>
      <c r="AG155" s="296"/>
      <c r="AH155" s="296"/>
      <c r="AI155" s="297"/>
      <c r="AK155" s="298"/>
      <c r="AL155" s="298"/>
      <c r="AM155" s="298"/>
      <c r="AN155" s="296"/>
      <c r="AO155" s="296"/>
      <c r="AP155" s="297"/>
    </row>
    <row r="156" spans="1:42" ht="12.75">
      <c r="A156" s="179"/>
      <c r="B156" s="296"/>
      <c r="C156" s="296"/>
      <c r="D156" s="296"/>
      <c r="E156" s="296"/>
      <c r="F156" s="296"/>
      <c r="G156" s="297"/>
      <c r="I156" s="298"/>
      <c r="J156" s="298"/>
      <c r="K156" s="298"/>
      <c r="L156" s="296"/>
      <c r="M156" s="296"/>
      <c r="N156" s="297"/>
      <c r="P156" s="298"/>
      <c r="Q156" s="298"/>
      <c r="R156" s="298"/>
      <c r="S156" s="296"/>
      <c r="T156" s="296"/>
      <c r="U156" s="297"/>
      <c r="W156" s="298"/>
      <c r="X156" s="298"/>
      <c r="Y156" s="298"/>
      <c r="Z156" s="296"/>
      <c r="AA156" s="296"/>
      <c r="AB156" s="297"/>
      <c r="AD156" s="298"/>
      <c r="AE156" s="298"/>
      <c r="AF156" s="298"/>
      <c r="AG156" s="296"/>
      <c r="AH156" s="296"/>
      <c r="AI156" s="297"/>
      <c r="AK156" s="298"/>
      <c r="AL156" s="298"/>
      <c r="AM156" s="298"/>
      <c r="AN156" s="296"/>
      <c r="AO156" s="296"/>
      <c r="AP156" s="297"/>
    </row>
    <row r="157" spans="1:42" ht="12.75">
      <c r="A157" s="179"/>
      <c r="B157" s="296"/>
      <c r="C157" s="296"/>
      <c r="D157" s="296"/>
      <c r="E157" s="296"/>
      <c r="F157" s="296"/>
      <c r="G157" s="297"/>
      <c r="I157" s="298"/>
      <c r="J157" s="298"/>
      <c r="K157" s="298"/>
      <c r="L157" s="296"/>
      <c r="M157" s="296"/>
      <c r="N157" s="297"/>
      <c r="P157" s="298"/>
      <c r="Q157" s="298"/>
      <c r="R157" s="298"/>
      <c r="S157" s="296"/>
      <c r="T157" s="296"/>
      <c r="U157" s="297"/>
      <c r="W157" s="298"/>
      <c r="X157" s="298"/>
      <c r="Y157" s="298"/>
      <c r="Z157" s="296"/>
      <c r="AA157" s="296"/>
      <c r="AB157" s="297"/>
      <c r="AD157" s="298"/>
      <c r="AE157" s="298"/>
      <c r="AF157" s="298"/>
      <c r="AG157" s="296"/>
      <c r="AH157" s="296"/>
      <c r="AI157" s="297"/>
      <c r="AK157" s="298"/>
      <c r="AL157" s="298"/>
      <c r="AM157" s="298"/>
      <c r="AN157" s="296"/>
      <c r="AO157" s="296"/>
      <c r="AP157" s="297"/>
    </row>
    <row r="158" spans="1:42" ht="12.75">
      <c r="A158" s="179"/>
      <c r="B158" s="296"/>
      <c r="C158" s="296"/>
      <c r="D158" s="296"/>
      <c r="E158" s="296"/>
      <c r="F158" s="296"/>
      <c r="G158" s="297"/>
      <c r="I158" s="298"/>
      <c r="J158" s="298"/>
      <c r="K158" s="298"/>
      <c r="L158" s="296"/>
      <c r="M158" s="296"/>
      <c r="N158" s="297"/>
      <c r="P158" s="298"/>
      <c r="Q158" s="298"/>
      <c r="R158" s="298"/>
      <c r="S158" s="296"/>
      <c r="T158" s="296"/>
      <c r="U158" s="297"/>
      <c r="W158" s="298"/>
      <c r="X158" s="298"/>
      <c r="Y158" s="298"/>
      <c r="Z158" s="296"/>
      <c r="AA158" s="296"/>
      <c r="AB158" s="297"/>
      <c r="AD158" s="298"/>
      <c r="AE158" s="298"/>
      <c r="AF158" s="298"/>
      <c r="AG158" s="296"/>
      <c r="AH158" s="296"/>
      <c r="AI158" s="297"/>
      <c r="AK158" s="298"/>
      <c r="AL158" s="298"/>
      <c r="AM158" s="298"/>
      <c r="AN158" s="296"/>
      <c r="AO158" s="296"/>
      <c r="AP158" s="297"/>
    </row>
    <row r="159" spans="1:42" ht="12.75">
      <c r="A159" s="179"/>
      <c r="B159" s="296"/>
      <c r="C159" s="296"/>
      <c r="D159" s="296"/>
      <c r="E159" s="296"/>
      <c r="F159" s="296"/>
      <c r="G159" s="297"/>
      <c r="I159" s="298"/>
      <c r="J159" s="298"/>
      <c r="K159" s="298"/>
      <c r="L159" s="296"/>
      <c r="M159" s="296"/>
      <c r="N159" s="297"/>
      <c r="P159" s="298"/>
      <c r="Q159" s="298"/>
      <c r="R159" s="298"/>
      <c r="S159" s="296"/>
      <c r="T159" s="296"/>
      <c r="U159" s="297"/>
      <c r="W159" s="298"/>
      <c r="X159" s="298"/>
      <c r="Y159" s="298"/>
      <c r="Z159" s="296"/>
      <c r="AA159" s="296"/>
      <c r="AB159" s="297"/>
      <c r="AD159" s="298"/>
      <c r="AE159" s="298"/>
      <c r="AF159" s="298"/>
      <c r="AG159" s="296"/>
      <c r="AH159" s="296"/>
      <c r="AI159" s="297"/>
      <c r="AK159" s="298"/>
      <c r="AL159" s="298"/>
      <c r="AM159" s="298"/>
      <c r="AN159" s="296"/>
      <c r="AO159" s="296"/>
      <c r="AP159" s="297"/>
    </row>
    <row r="160" spans="1:42" ht="12.75">
      <c r="A160" s="179"/>
      <c r="B160" s="296"/>
      <c r="C160" s="296"/>
      <c r="D160" s="296"/>
      <c r="E160" s="296"/>
      <c r="F160" s="296"/>
      <c r="G160" s="297"/>
      <c r="I160" s="298"/>
      <c r="J160" s="298"/>
      <c r="K160" s="298"/>
      <c r="L160" s="296"/>
      <c r="M160" s="296"/>
      <c r="N160" s="297"/>
      <c r="P160" s="298"/>
      <c r="Q160" s="298"/>
      <c r="R160" s="298"/>
      <c r="S160" s="296"/>
      <c r="T160" s="296"/>
      <c r="U160" s="297"/>
      <c r="W160" s="298"/>
      <c r="X160" s="298"/>
      <c r="Y160" s="298"/>
      <c r="Z160" s="296"/>
      <c r="AA160" s="296"/>
      <c r="AB160" s="297"/>
      <c r="AD160" s="298"/>
      <c r="AE160" s="298"/>
      <c r="AF160" s="298"/>
      <c r="AG160" s="296"/>
      <c r="AH160" s="296"/>
      <c r="AI160" s="297"/>
      <c r="AK160" s="298"/>
      <c r="AL160" s="298"/>
      <c r="AM160" s="298"/>
      <c r="AN160" s="296"/>
      <c r="AO160" s="296"/>
      <c r="AP160" s="297"/>
    </row>
    <row r="161" spans="1:42" ht="12.75">
      <c r="A161" s="179"/>
      <c r="B161" s="296"/>
      <c r="C161" s="296"/>
      <c r="D161" s="296"/>
      <c r="E161" s="296"/>
      <c r="F161" s="296"/>
      <c r="G161" s="297"/>
      <c r="I161" s="298"/>
      <c r="J161" s="298"/>
      <c r="K161" s="298"/>
      <c r="L161" s="296"/>
      <c r="M161" s="296"/>
      <c r="N161" s="297"/>
      <c r="P161" s="298"/>
      <c r="Q161" s="298"/>
      <c r="R161" s="298"/>
      <c r="S161" s="296"/>
      <c r="T161" s="296"/>
      <c r="U161" s="297"/>
      <c r="W161" s="298"/>
      <c r="X161" s="298"/>
      <c r="Y161" s="298"/>
      <c r="Z161" s="296"/>
      <c r="AA161" s="296"/>
      <c r="AB161" s="297"/>
      <c r="AD161" s="298"/>
      <c r="AE161" s="298"/>
      <c r="AF161" s="298"/>
      <c r="AG161" s="296"/>
      <c r="AH161" s="296"/>
      <c r="AI161" s="297"/>
      <c r="AK161" s="298"/>
      <c r="AL161" s="298"/>
      <c r="AM161" s="298"/>
      <c r="AN161" s="296"/>
      <c r="AO161" s="296"/>
      <c r="AP161" s="297"/>
    </row>
    <row r="162" spans="1:42" ht="12.75">
      <c r="A162" s="179"/>
      <c r="B162" s="296"/>
      <c r="C162" s="296"/>
      <c r="D162" s="296"/>
      <c r="E162" s="296"/>
      <c r="F162" s="296"/>
      <c r="G162" s="297"/>
      <c r="I162" s="298"/>
      <c r="J162" s="298"/>
      <c r="K162" s="298"/>
      <c r="L162" s="296"/>
      <c r="M162" s="296"/>
      <c r="N162" s="297"/>
      <c r="P162" s="298"/>
      <c r="Q162" s="298"/>
      <c r="R162" s="298"/>
      <c r="S162" s="296"/>
      <c r="T162" s="296"/>
      <c r="U162" s="297"/>
      <c r="W162" s="298"/>
      <c r="X162" s="298"/>
      <c r="Y162" s="298"/>
      <c r="Z162" s="296"/>
      <c r="AA162" s="296"/>
      <c r="AB162" s="297"/>
      <c r="AD162" s="298"/>
      <c r="AE162" s="298"/>
      <c r="AF162" s="298"/>
      <c r="AG162" s="296"/>
      <c r="AH162" s="296"/>
      <c r="AI162" s="297"/>
      <c r="AK162" s="298"/>
      <c r="AL162" s="298"/>
      <c r="AM162" s="298"/>
      <c r="AN162" s="296"/>
      <c r="AO162" s="296"/>
      <c r="AP162" s="297"/>
    </row>
    <row r="163" spans="1:42" ht="12.75">
      <c r="A163" s="179"/>
      <c r="B163" s="296"/>
      <c r="C163" s="296"/>
      <c r="D163" s="296"/>
      <c r="E163" s="296"/>
      <c r="F163" s="296"/>
      <c r="G163" s="297"/>
      <c r="I163" s="298"/>
      <c r="J163" s="298"/>
      <c r="K163" s="298"/>
      <c r="L163" s="296"/>
      <c r="M163" s="296"/>
      <c r="N163" s="297"/>
      <c r="P163" s="298"/>
      <c r="Q163" s="298"/>
      <c r="R163" s="298"/>
      <c r="S163" s="296"/>
      <c r="T163" s="296"/>
      <c r="U163" s="297"/>
      <c r="W163" s="298"/>
      <c r="X163" s="298"/>
      <c r="Y163" s="298"/>
      <c r="Z163" s="296"/>
      <c r="AA163" s="296"/>
      <c r="AB163" s="297"/>
      <c r="AD163" s="298"/>
      <c r="AE163" s="298"/>
      <c r="AF163" s="298"/>
      <c r="AG163" s="296"/>
      <c r="AH163" s="296"/>
      <c r="AI163" s="297"/>
      <c r="AK163" s="298"/>
      <c r="AL163" s="298"/>
      <c r="AM163" s="298"/>
      <c r="AN163" s="296"/>
      <c r="AO163" s="296"/>
      <c r="AP163" s="297"/>
    </row>
    <row r="164" spans="1:42" ht="12.75">
      <c r="A164" s="179"/>
      <c r="B164" s="296"/>
      <c r="C164" s="296"/>
      <c r="D164" s="296"/>
      <c r="E164" s="296"/>
      <c r="F164" s="296"/>
      <c r="G164" s="297"/>
      <c r="I164" s="298"/>
      <c r="J164" s="298"/>
      <c r="K164" s="298"/>
      <c r="L164" s="296"/>
      <c r="M164" s="296"/>
      <c r="N164" s="297"/>
      <c r="P164" s="298"/>
      <c r="Q164" s="298"/>
      <c r="R164" s="298"/>
      <c r="S164" s="296"/>
      <c r="T164" s="296"/>
      <c r="U164" s="297"/>
      <c r="W164" s="298"/>
      <c r="X164" s="298"/>
      <c r="Y164" s="298"/>
      <c r="Z164" s="296"/>
      <c r="AA164" s="296"/>
      <c r="AB164" s="297"/>
      <c r="AD164" s="298"/>
      <c r="AE164" s="298"/>
      <c r="AF164" s="298"/>
      <c r="AG164" s="296"/>
      <c r="AH164" s="296"/>
      <c r="AI164" s="297"/>
      <c r="AK164" s="298"/>
      <c r="AL164" s="298"/>
      <c r="AM164" s="298"/>
      <c r="AN164" s="296"/>
      <c r="AO164" s="296"/>
      <c r="AP164" s="297"/>
    </row>
    <row r="165" spans="1:42" ht="12.75">
      <c r="A165" s="179"/>
      <c r="B165" s="296"/>
      <c r="C165" s="296"/>
      <c r="D165" s="296"/>
      <c r="E165" s="296"/>
      <c r="F165" s="296"/>
      <c r="G165" s="297"/>
      <c r="I165" s="298"/>
      <c r="J165" s="298"/>
      <c r="K165" s="298"/>
      <c r="L165" s="296"/>
      <c r="M165" s="296"/>
      <c r="N165" s="297"/>
      <c r="P165" s="298"/>
      <c r="Q165" s="298"/>
      <c r="R165" s="298"/>
      <c r="S165" s="296"/>
      <c r="T165" s="296"/>
      <c r="U165" s="297"/>
      <c r="W165" s="298"/>
      <c r="X165" s="298"/>
      <c r="Y165" s="298"/>
      <c r="Z165" s="296"/>
      <c r="AA165" s="296"/>
      <c r="AB165" s="297"/>
      <c r="AD165" s="298"/>
      <c r="AE165" s="298"/>
      <c r="AF165" s="298"/>
      <c r="AG165" s="296"/>
      <c r="AH165" s="296"/>
      <c r="AI165" s="297"/>
      <c r="AK165" s="298"/>
      <c r="AL165" s="298"/>
      <c r="AM165" s="298"/>
      <c r="AN165" s="296"/>
      <c r="AO165" s="296"/>
      <c r="AP165" s="297"/>
    </row>
    <row r="166" spans="1:42" ht="12.75">
      <c r="A166" s="179"/>
      <c r="B166" s="296"/>
      <c r="C166" s="296"/>
      <c r="D166" s="296"/>
      <c r="E166" s="296"/>
      <c r="F166" s="296"/>
      <c r="G166" s="297"/>
      <c r="I166" s="298"/>
      <c r="J166" s="298"/>
      <c r="K166" s="298"/>
      <c r="L166" s="296"/>
      <c r="M166" s="296"/>
      <c r="N166" s="297"/>
      <c r="P166" s="298"/>
      <c r="Q166" s="298"/>
      <c r="R166" s="298"/>
      <c r="S166" s="296"/>
      <c r="T166" s="296"/>
      <c r="U166" s="297"/>
      <c r="W166" s="298"/>
      <c r="X166" s="298"/>
      <c r="Y166" s="298"/>
      <c r="Z166" s="296"/>
      <c r="AA166" s="296"/>
      <c r="AB166" s="297"/>
      <c r="AD166" s="298"/>
      <c r="AE166" s="298"/>
      <c r="AF166" s="298"/>
      <c r="AG166" s="296"/>
      <c r="AH166" s="296"/>
      <c r="AI166" s="297"/>
      <c r="AK166" s="298"/>
      <c r="AL166" s="298"/>
      <c r="AM166" s="298"/>
      <c r="AN166" s="296"/>
      <c r="AO166" s="296"/>
      <c r="AP166" s="297"/>
    </row>
    <row r="167" spans="1:42" ht="12.75">
      <c r="A167" s="179"/>
      <c r="B167" s="296"/>
      <c r="C167" s="296"/>
      <c r="D167" s="296"/>
      <c r="E167" s="296"/>
      <c r="F167" s="296"/>
      <c r="G167" s="297"/>
      <c r="I167" s="298"/>
      <c r="J167" s="298"/>
      <c r="K167" s="298"/>
      <c r="L167" s="296"/>
      <c r="M167" s="296"/>
      <c r="N167" s="297"/>
      <c r="P167" s="298"/>
      <c r="Q167" s="298"/>
      <c r="R167" s="298"/>
      <c r="S167" s="296"/>
      <c r="T167" s="296"/>
      <c r="U167" s="297"/>
      <c r="W167" s="298"/>
      <c r="X167" s="298"/>
      <c r="Y167" s="298"/>
      <c r="Z167" s="296"/>
      <c r="AA167" s="296"/>
      <c r="AB167" s="297"/>
      <c r="AD167" s="298"/>
      <c r="AE167" s="298"/>
      <c r="AF167" s="298"/>
      <c r="AG167" s="296"/>
      <c r="AH167" s="296"/>
      <c r="AI167" s="297"/>
      <c r="AK167" s="298"/>
      <c r="AL167" s="298"/>
      <c r="AM167" s="298"/>
      <c r="AN167" s="296"/>
      <c r="AO167" s="296"/>
      <c r="AP167" s="297"/>
    </row>
    <row r="168" spans="1:42" ht="12.75">
      <c r="A168" s="179"/>
      <c r="B168" s="296"/>
      <c r="C168" s="296"/>
      <c r="D168" s="296"/>
      <c r="E168" s="296"/>
      <c r="F168" s="296"/>
      <c r="G168" s="297"/>
      <c r="I168" s="298"/>
      <c r="J168" s="298"/>
      <c r="K168" s="298"/>
      <c r="L168" s="296"/>
      <c r="M168" s="296"/>
      <c r="N168" s="297"/>
      <c r="P168" s="298"/>
      <c r="Q168" s="298"/>
      <c r="R168" s="298"/>
      <c r="S168" s="296"/>
      <c r="T168" s="296"/>
      <c r="U168" s="297"/>
      <c r="W168" s="298"/>
      <c r="X168" s="298"/>
      <c r="Y168" s="298"/>
      <c r="Z168" s="296"/>
      <c r="AA168" s="296"/>
      <c r="AB168" s="297"/>
      <c r="AD168" s="298"/>
      <c r="AE168" s="298"/>
      <c r="AF168" s="298"/>
      <c r="AG168" s="296"/>
      <c r="AH168" s="296"/>
      <c r="AI168" s="297"/>
      <c r="AK168" s="298"/>
      <c r="AL168" s="298"/>
      <c r="AM168" s="298"/>
      <c r="AN168" s="296"/>
      <c r="AO168" s="296"/>
      <c r="AP168" s="297"/>
    </row>
    <row r="169" spans="1:42" ht="12.75">
      <c r="A169" s="179"/>
      <c r="B169" s="296"/>
      <c r="C169" s="296"/>
      <c r="D169" s="296"/>
      <c r="E169" s="296"/>
      <c r="F169" s="296"/>
      <c r="G169" s="297"/>
      <c r="I169" s="298"/>
      <c r="J169" s="298"/>
      <c r="K169" s="298"/>
      <c r="L169" s="296"/>
      <c r="M169" s="296"/>
      <c r="N169" s="297"/>
      <c r="P169" s="298"/>
      <c r="Q169" s="298"/>
      <c r="R169" s="298"/>
      <c r="S169" s="296"/>
      <c r="T169" s="296"/>
      <c r="U169" s="297"/>
      <c r="W169" s="298"/>
      <c r="X169" s="298"/>
      <c r="Y169" s="298"/>
      <c r="Z169" s="296"/>
      <c r="AA169" s="296"/>
      <c r="AB169" s="297"/>
      <c r="AD169" s="298"/>
      <c r="AE169" s="298"/>
      <c r="AF169" s="298"/>
      <c r="AG169" s="296"/>
      <c r="AH169" s="296"/>
      <c r="AI169" s="297"/>
      <c r="AK169" s="298"/>
      <c r="AL169" s="298"/>
      <c r="AM169" s="298"/>
      <c r="AN169" s="296"/>
      <c r="AO169" s="296"/>
      <c r="AP169" s="297"/>
    </row>
    <row r="170" spans="1:42" ht="12.75">
      <c r="A170" s="179"/>
      <c r="B170" s="296"/>
      <c r="C170" s="296"/>
      <c r="D170" s="296"/>
      <c r="E170" s="296"/>
      <c r="F170" s="296"/>
      <c r="G170" s="297"/>
      <c r="I170" s="298"/>
      <c r="J170" s="298"/>
      <c r="K170" s="298"/>
      <c r="L170" s="296"/>
      <c r="M170" s="296"/>
      <c r="N170" s="297"/>
      <c r="P170" s="298"/>
      <c r="Q170" s="298"/>
      <c r="R170" s="298"/>
      <c r="S170" s="296"/>
      <c r="T170" s="296"/>
      <c r="U170" s="297"/>
      <c r="W170" s="298"/>
      <c r="X170" s="298"/>
      <c r="Y170" s="298"/>
      <c r="Z170" s="296"/>
      <c r="AA170" s="296"/>
      <c r="AB170" s="297"/>
      <c r="AD170" s="298"/>
      <c r="AE170" s="298"/>
      <c r="AF170" s="298"/>
      <c r="AG170" s="296"/>
      <c r="AH170" s="296"/>
      <c r="AI170" s="297"/>
      <c r="AK170" s="298"/>
      <c r="AL170" s="298"/>
      <c r="AM170" s="298"/>
      <c r="AN170" s="296"/>
      <c r="AO170" s="296"/>
      <c r="AP170" s="297"/>
    </row>
    <row r="171" spans="1:42" ht="12.75">
      <c r="A171" s="179"/>
      <c r="B171" s="296"/>
      <c r="C171" s="296"/>
      <c r="D171" s="296"/>
      <c r="E171" s="296"/>
      <c r="F171" s="296"/>
      <c r="G171" s="297"/>
      <c r="I171" s="298"/>
      <c r="J171" s="298"/>
      <c r="K171" s="298"/>
      <c r="L171" s="296"/>
      <c r="M171" s="296"/>
      <c r="N171" s="297"/>
      <c r="P171" s="298"/>
      <c r="Q171" s="298"/>
      <c r="R171" s="298"/>
      <c r="S171" s="296"/>
      <c r="T171" s="296"/>
      <c r="U171" s="297"/>
      <c r="W171" s="298"/>
      <c r="X171" s="298"/>
      <c r="Y171" s="298"/>
      <c r="Z171" s="296"/>
      <c r="AA171" s="296"/>
      <c r="AB171" s="297"/>
      <c r="AD171" s="298"/>
      <c r="AE171" s="298"/>
      <c r="AF171" s="298"/>
      <c r="AG171" s="296"/>
      <c r="AH171" s="296"/>
      <c r="AI171" s="297"/>
      <c r="AK171" s="298"/>
      <c r="AL171" s="298"/>
      <c r="AM171" s="298"/>
      <c r="AN171" s="296"/>
      <c r="AO171" s="296"/>
      <c r="AP171" s="297"/>
    </row>
    <row r="172" spans="1:42" ht="12.75">
      <c r="A172" s="179"/>
      <c r="B172" s="296"/>
      <c r="C172" s="296"/>
      <c r="D172" s="296"/>
      <c r="E172" s="296"/>
      <c r="F172" s="296"/>
      <c r="G172" s="297"/>
      <c r="I172" s="298"/>
      <c r="J172" s="298"/>
      <c r="K172" s="298"/>
      <c r="L172" s="296"/>
      <c r="M172" s="296"/>
      <c r="N172" s="297"/>
      <c r="P172" s="298"/>
      <c r="Q172" s="298"/>
      <c r="R172" s="298"/>
      <c r="S172" s="296"/>
      <c r="T172" s="296"/>
      <c r="U172" s="297"/>
      <c r="W172" s="298"/>
      <c r="X172" s="298"/>
      <c r="Y172" s="298"/>
      <c r="Z172" s="296"/>
      <c r="AA172" s="296"/>
      <c r="AB172" s="297"/>
      <c r="AD172" s="298"/>
      <c r="AE172" s="298"/>
      <c r="AF172" s="298"/>
      <c r="AG172" s="296"/>
      <c r="AH172" s="296"/>
      <c r="AI172" s="297"/>
      <c r="AK172" s="298"/>
      <c r="AL172" s="298"/>
      <c r="AM172" s="298"/>
      <c r="AN172" s="296"/>
      <c r="AO172" s="296"/>
      <c r="AP172" s="297"/>
    </row>
    <row r="173" spans="1:42" ht="12.75">
      <c r="A173" s="179"/>
      <c r="B173" s="296"/>
      <c r="C173" s="296"/>
      <c r="D173" s="296"/>
      <c r="E173" s="296"/>
      <c r="F173" s="296"/>
      <c r="G173" s="297"/>
      <c r="I173" s="298"/>
      <c r="J173" s="298"/>
      <c r="K173" s="298"/>
      <c r="L173" s="296"/>
      <c r="M173" s="296"/>
      <c r="N173" s="297"/>
      <c r="P173" s="298"/>
      <c r="Q173" s="298"/>
      <c r="R173" s="298"/>
      <c r="S173" s="296"/>
      <c r="T173" s="296"/>
      <c r="U173" s="297"/>
      <c r="W173" s="298"/>
      <c r="X173" s="298"/>
      <c r="Y173" s="298"/>
      <c r="Z173" s="296"/>
      <c r="AA173" s="296"/>
      <c r="AB173" s="297"/>
      <c r="AD173" s="298"/>
      <c r="AE173" s="298"/>
      <c r="AF173" s="298"/>
      <c r="AG173" s="296"/>
      <c r="AH173" s="296"/>
      <c r="AI173" s="297"/>
      <c r="AK173" s="298"/>
      <c r="AL173" s="298"/>
      <c r="AM173" s="298"/>
      <c r="AN173" s="296"/>
      <c r="AO173" s="296"/>
      <c r="AP173" s="297"/>
    </row>
    <row r="174" spans="1:42" ht="12.75">
      <c r="A174" s="179"/>
      <c r="B174" s="296"/>
      <c r="C174" s="296"/>
      <c r="D174" s="296"/>
      <c r="E174" s="296"/>
      <c r="F174" s="296"/>
      <c r="G174" s="297"/>
      <c r="I174" s="298"/>
      <c r="J174" s="298"/>
      <c r="K174" s="298"/>
      <c r="L174" s="296"/>
      <c r="M174" s="296"/>
      <c r="N174" s="297"/>
      <c r="P174" s="298"/>
      <c r="Q174" s="298"/>
      <c r="R174" s="298"/>
      <c r="S174" s="296"/>
      <c r="T174" s="296"/>
      <c r="U174" s="297"/>
      <c r="W174" s="298"/>
      <c r="X174" s="298"/>
      <c r="Y174" s="298"/>
      <c r="Z174" s="296"/>
      <c r="AA174" s="296"/>
      <c r="AB174" s="297"/>
      <c r="AD174" s="298"/>
      <c r="AE174" s="298"/>
      <c r="AF174" s="298"/>
      <c r="AG174" s="296"/>
      <c r="AH174" s="296"/>
      <c r="AI174" s="297"/>
      <c r="AK174" s="298"/>
      <c r="AL174" s="298"/>
      <c r="AM174" s="298"/>
      <c r="AN174" s="296"/>
      <c r="AO174" s="296"/>
      <c r="AP174" s="297"/>
    </row>
    <row r="175" spans="1:42" ht="12.75">
      <c r="A175" s="179"/>
      <c r="B175" s="296"/>
      <c r="C175" s="296"/>
      <c r="D175" s="296"/>
      <c r="E175" s="296"/>
      <c r="F175" s="296"/>
      <c r="G175" s="297"/>
      <c r="I175" s="298"/>
      <c r="J175" s="298"/>
      <c r="K175" s="298"/>
      <c r="L175" s="296"/>
      <c r="M175" s="296"/>
      <c r="N175" s="297"/>
      <c r="P175" s="298"/>
      <c r="Q175" s="298"/>
      <c r="R175" s="298"/>
      <c r="S175" s="296"/>
      <c r="T175" s="296"/>
      <c r="U175" s="297"/>
      <c r="W175" s="298"/>
      <c r="X175" s="298"/>
      <c r="Y175" s="298"/>
      <c r="Z175" s="296"/>
      <c r="AA175" s="296"/>
      <c r="AB175" s="297"/>
      <c r="AD175" s="298"/>
      <c r="AE175" s="298"/>
      <c r="AF175" s="298"/>
      <c r="AG175" s="296"/>
      <c r="AH175" s="296"/>
      <c r="AI175" s="297"/>
      <c r="AK175" s="298"/>
      <c r="AL175" s="298"/>
      <c r="AM175" s="298"/>
      <c r="AN175" s="296"/>
      <c r="AO175" s="296"/>
      <c r="AP175" s="297"/>
    </row>
    <row r="176" spans="1:42" ht="12.75">
      <c r="A176" s="179"/>
      <c r="B176" s="296"/>
      <c r="C176" s="296"/>
      <c r="D176" s="296"/>
      <c r="E176" s="296"/>
      <c r="F176" s="296"/>
      <c r="G176" s="297"/>
      <c r="I176" s="298"/>
      <c r="J176" s="298"/>
      <c r="K176" s="298"/>
      <c r="L176" s="296"/>
      <c r="M176" s="296"/>
      <c r="N176" s="297"/>
      <c r="P176" s="298"/>
      <c r="Q176" s="298"/>
      <c r="R176" s="298"/>
      <c r="S176" s="296"/>
      <c r="T176" s="296"/>
      <c r="U176" s="297"/>
      <c r="W176" s="298"/>
      <c r="X176" s="298"/>
      <c r="Y176" s="298"/>
      <c r="Z176" s="296"/>
      <c r="AA176" s="296"/>
      <c r="AB176" s="297"/>
      <c r="AD176" s="298"/>
      <c r="AE176" s="298"/>
      <c r="AF176" s="298"/>
      <c r="AG176" s="296"/>
      <c r="AH176" s="296"/>
      <c r="AI176" s="297"/>
      <c r="AK176" s="298"/>
      <c r="AL176" s="298"/>
      <c r="AM176" s="298"/>
      <c r="AN176" s="296"/>
      <c r="AO176" s="296"/>
      <c r="AP176" s="297"/>
    </row>
    <row r="177" spans="1:42" ht="12.75">
      <c r="A177" s="179"/>
      <c r="B177" s="296"/>
      <c r="C177" s="296"/>
      <c r="D177" s="296"/>
      <c r="E177" s="296"/>
      <c r="F177" s="296"/>
      <c r="G177" s="297"/>
      <c r="I177" s="298"/>
      <c r="J177" s="298"/>
      <c r="K177" s="298"/>
      <c r="L177" s="296"/>
      <c r="M177" s="296"/>
      <c r="N177" s="297"/>
      <c r="P177" s="298"/>
      <c r="Q177" s="298"/>
      <c r="R177" s="298"/>
      <c r="S177" s="296"/>
      <c r="T177" s="296"/>
      <c r="U177" s="297"/>
      <c r="W177" s="298"/>
      <c r="X177" s="298"/>
      <c r="Y177" s="298"/>
      <c r="Z177" s="296"/>
      <c r="AA177" s="296"/>
      <c r="AB177" s="297"/>
      <c r="AD177" s="298"/>
      <c r="AE177" s="298"/>
      <c r="AF177" s="298"/>
      <c r="AG177" s="296"/>
      <c r="AH177" s="296"/>
      <c r="AI177" s="297"/>
      <c r="AK177" s="298"/>
      <c r="AL177" s="298"/>
      <c r="AM177" s="298"/>
      <c r="AN177" s="296"/>
      <c r="AO177" s="296"/>
      <c r="AP177" s="297"/>
    </row>
    <row r="178" spans="1:42" ht="12.75">
      <c r="A178" s="179"/>
      <c r="B178" s="296"/>
      <c r="C178" s="296"/>
      <c r="D178" s="296"/>
      <c r="E178" s="296"/>
      <c r="F178" s="296"/>
      <c r="G178" s="297"/>
      <c r="I178" s="298"/>
      <c r="J178" s="298"/>
      <c r="K178" s="298"/>
      <c r="L178" s="296"/>
      <c r="M178" s="296"/>
      <c r="N178" s="297"/>
      <c r="P178" s="298"/>
      <c r="Q178" s="298"/>
      <c r="R178" s="298"/>
      <c r="S178" s="296"/>
      <c r="T178" s="296"/>
      <c r="U178" s="297"/>
      <c r="W178" s="298"/>
      <c r="X178" s="298"/>
      <c r="Y178" s="298"/>
      <c r="Z178" s="296"/>
      <c r="AA178" s="296"/>
      <c r="AB178" s="297"/>
      <c r="AD178" s="298"/>
      <c r="AE178" s="298"/>
      <c r="AF178" s="298"/>
      <c r="AG178" s="296"/>
      <c r="AH178" s="296"/>
      <c r="AI178" s="297"/>
      <c r="AK178" s="298"/>
      <c r="AL178" s="298"/>
      <c r="AM178" s="298"/>
      <c r="AN178" s="296"/>
      <c r="AO178" s="296"/>
      <c r="AP178" s="297"/>
    </row>
    <row r="179" spans="1:42" ht="12.75">
      <c r="A179" s="179"/>
      <c r="B179" s="296"/>
      <c r="C179" s="296"/>
      <c r="D179" s="296"/>
      <c r="E179" s="296"/>
      <c r="F179" s="296"/>
      <c r="G179" s="297"/>
      <c r="I179" s="298"/>
      <c r="J179" s="298"/>
      <c r="K179" s="298"/>
      <c r="L179" s="296"/>
      <c r="M179" s="296"/>
      <c r="N179" s="297"/>
      <c r="P179" s="298"/>
      <c r="Q179" s="298"/>
      <c r="R179" s="298"/>
      <c r="S179" s="296"/>
      <c r="T179" s="296"/>
      <c r="U179" s="297"/>
      <c r="W179" s="298"/>
      <c r="X179" s="298"/>
      <c r="Y179" s="298"/>
      <c r="Z179" s="296"/>
      <c r="AA179" s="296"/>
      <c r="AB179" s="297"/>
      <c r="AD179" s="298"/>
      <c r="AE179" s="298"/>
      <c r="AF179" s="298"/>
      <c r="AG179" s="296"/>
      <c r="AH179" s="296"/>
      <c r="AI179" s="297"/>
      <c r="AK179" s="298"/>
      <c r="AL179" s="298"/>
      <c r="AM179" s="298"/>
      <c r="AN179" s="296"/>
      <c r="AO179" s="296"/>
      <c r="AP179" s="297"/>
    </row>
    <row r="180" spans="1:42" ht="12.75">
      <c r="A180" s="179"/>
      <c r="B180" s="296"/>
      <c r="C180" s="296"/>
      <c r="D180" s="296"/>
      <c r="E180" s="296"/>
      <c r="F180" s="296"/>
      <c r="G180" s="297"/>
      <c r="I180" s="298"/>
      <c r="J180" s="298"/>
      <c r="K180" s="298"/>
      <c r="L180" s="296"/>
      <c r="M180" s="296"/>
      <c r="N180" s="297"/>
      <c r="P180" s="298"/>
      <c r="Q180" s="298"/>
      <c r="R180" s="298"/>
      <c r="S180" s="296"/>
      <c r="T180" s="296"/>
      <c r="U180" s="297"/>
      <c r="W180" s="298"/>
      <c r="X180" s="298"/>
      <c r="Y180" s="298"/>
      <c r="Z180" s="296"/>
      <c r="AA180" s="296"/>
      <c r="AB180" s="297"/>
      <c r="AD180" s="298"/>
      <c r="AE180" s="298"/>
      <c r="AF180" s="298"/>
      <c r="AG180" s="296"/>
      <c r="AH180" s="296"/>
      <c r="AI180" s="297"/>
      <c r="AK180" s="298"/>
      <c r="AL180" s="298"/>
      <c r="AM180" s="298"/>
      <c r="AN180" s="296"/>
      <c r="AO180" s="296"/>
      <c r="AP180" s="297"/>
    </row>
    <row r="181" spans="1:42" ht="12.75">
      <c r="A181" s="179"/>
      <c r="B181" s="296"/>
      <c r="C181" s="296"/>
      <c r="D181" s="296"/>
      <c r="E181" s="296"/>
      <c r="F181" s="296"/>
      <c r="G181" s="297"/>
      <c r="I181" s="298"/>
      <c r="J181" s="298"/>
      <c r="K181" s="298"/>
      <c r="L181" s="296"/>
      <c r="M181" s="296"/>
      <c r="N181" s="297"/>
      <c r="P181" s="298"/>
      <c r="Q181" s="298"/>
      <c r="R181" s="298"/>
      <c r="S181" s="296"/>
      <c r="T181" s="296"/>
      <c r="U181" s="297"/>
      <c r="W181" s="298"/>
      <c r="X181" s="298"/>
      <c r="Y181" s="298"/>
      <c r="Z181" s="296"/>
      <c r="AA181" s="296"/>
      <c r="AB181" s="297"/>
      <c r="AD181" s="298"/>
      <c r="AE181" s="298"/>
      <c r="AF181" s="298"/>
      <c r="AG181" s="296"/>
      <c r="AH181" s="296"/>
      <c r="AI181" s="297"/>
      <c r="AK181" s="298"/>
      <c r="AL181" s="298"/>
      <c r="AM181" s="298"/>
      <c r="AN181" s="296"/>
      <c r="AO181" s="296"/>
      <c r="AP181" s="297"/>
    </row>
    <row r="182" spans="1:42" ht="12.75">
      <c r="A182" s="179"/>
      <c r="B182" s="296"/>
      <c r="C182" s="296"/>
      <c r="D182" s="296"/>
      <c r="E182" s="296"/>
      <c r="F182" s="296"/>
      <c r="G182" s="297"/>
      <c r="I182" s="298"/>
      <c r="J182" s="298"/>
      <c r="K182" s="298"/>
      <c r="L182" s="296"/>
      <c r="M182" s="296"/>
      <c r="N182" s="297"/>
      <c r="P182" s="298"/>
      <c r="Q182" s="298"/>
      <c r="R182" s="298"/>
      <c r="S182" s="296"/>
      <c r="T182" s="296"/>
      <c r="U182" s="297"/>
      <c r="W182" s="298"/>
      <c r="X182" s="298"/>
      <c r="Y182" s="298"/>
      <c r="Z182" s="296"/>
      <c r="AA182" s="296"/>
      <c r="AB182" s="297"/>
      <c r="AD182" s="298"/>
      <c r="AE182" s="298"/>
      <c r="AF182" s="298"/>
      <c r="AG182" s="296"/>
      <c r="AH182" s="296"/>
      <c r="AI182" s="297"/>
      <c r="AK182" s="298"/>
      <c r="AL182" s="298"/>
      <c r="AM182" s="298"/>
      <c r="AN182" s="296"/>
      <c r="AO182" s="296"/>
      <c r="AP182" s="297"/>
    </row>
    <row r="183" spans="1:42" ht="12.75">
      <c r="A183" s="179"/>
      <c r="B183" s="296"/>
      <c r="C183" s="296"/>
      <c r="D183" s="296"/>
      <c r="E183" s="296"/>
      <c r="F183" s="296"/>
      <c r="G183" s="297"/>
      <c r="I183" s="298"/>
      <c r="J183" s="298"/>
      <c r="K183" s="298"/>
      <c r="L183" s="296"/>
      <c r="M183" s="296"/>
      <c r="N183" s="297"/>
      <c r="P183" s="298"/>
      <c r="Q183" s="298"/>
      <c r="R183" s="298"/>
      <c r="S183" s="296"/>
      <c r="T183" s="296"/>
      <c r="U183" s="297"/>
      <c r="W183" s="298"/>
      <c r="X183" s="298"/>
      <c r="Y183" s="298"/>
      <c r="Z183" s="296"/>
      <c r="AA183" s="296"/>
      <c r="AB183" s="297"/>
      <c r="AD183" s="298"/>
      <c r="AE183" s="298"/>
      <c r="AF183" s="298"/>
      <c r="AG183" s="296"/>
      <c r="AH183" s="296"/>
      <c r="AI183" s="297"/>
      <c r="AK183" s="298"/>
      <c r="AL183" s="298"/>
      <c r="AM183" s="298"/>
      <c r="AN183" s="296"/>
      <c r="AO183" s="296"/>
      <c r="AP183" s="297"/>
    </row>
    <row r="184" spans="1:42" ht="12.75">
      <c r="A184" s="179"/>
      <c r="B184" s="296"/>
      <c r="C184" s="296"/>
      <c r="D184" s="296"/>
      <c r="E184" s="296"/>
      <c r="F184" s="296"/>
      <c r="G184" s="297"/>
      <c r="I184" s="298"/>
      <c r="J184" s="298"/>
      <c r="K184" s="298"/>
      <c r="L184" s="296"/>
      <c r="M184" s="296"/>
      <c r="N184" s="297"/>
      <c r="P184" s="298"/>
      <c r="Q184" s="298"/>
      <c r="R184" s="298"/>
      <c r="S184" s="296"/>
      <c r="T184" s="296"/>
      <c r="U184" s="297"/>
      <c r="W184" s="298"/>
      <c r="X184" s="298"/>
      <c r="Y184" s="298"/>
      <c r="Z184" s="296"/>
      <c r="AA184" s="296"/>
      <c r="AB184" s="297"/>
      <c r="AD184" s="298"/>
      <c r="AE184" s="298"/>
      <c r="AF184" s="298"/>
      <c r="AG184" s="296"/>
      <c r="AH184" s="296"/>
      <c r="AI184" s="297"/>
      <c r="AK184" s="298"/>
      <c r="AL184" s="298"/>
      <c r="AM184" s="298"/>
      <c r="AN184" s="296"/>
      <c r="AO184" s="296"/>
      <c r="AP184" s="297"/>
    </row>
    <row r="185" spans="1:42" ht="12.75">
      <c r="A185" s="179"/>
      <c r="B185" s="296"/>
      <c r="C185" s="296"/>
      <c r="D185" s="296"/>
      <c r="E185" s="296"/>
      <c r="F185" s="296"/>
      <c r="G185" s="297"/>
      <c r="I185" s="298"/>
      <c r="J185" s="298"/>
      <c r="K185" s="298"/>
      <c r="L185" s="296"/>
      <c r="M185" s="296"/>
      <c r="N185" s="297"/>
      <c r="P185" s="298"/>
      <c r="Q185" s="298"/>
      <c r="R185" s="298"/>
      <c r="S185" s="296"/>
      <c r="T185" s="296"/>
      <c r="U185" s="297"/>
      <c r="W185" s="298"/>
      <c r="X185" s="298"/>
      <c r="Y185" s="298"/>
      <c r="Z185" s="296"/>
      <c r="AA185" s="296"/>
      <c r="AB185" s="297"/>
      <c r="AD185" s="298"/>
      <c r="AE185" s="298"/>
      <c r="AF185" s="298"/>
      <c r="AG185" s="296"/>
      <c r="AH185" s="296"/>
      <c r="AI185" s="297"/>
      <c r="AK185" s="298"/>
      <c r="AL185" s="298"/>
      <c r="AM185" s="298"/>
      <c r="AN185" s="296"/>
      <c r="AO185" s="296"/>
      <c r="AP185" s="297"/>
    </row>
    <row r="186" spans="1:42" ht="12.75">
      <c r="A186" s="179"/>
      <c r="B186" s="296"/>
      <c r="C186" s="296"/>
      <c r="D186" s="296"/>
      <c r="E186" s="296"/>
      <c r="F186" s="296"/>
      <c r="G186" s="297"/>
      <c r="I186" s="298"/>
      <c r="J186" s="298"/>
      <c r="K186" s="298"/>
      <c r="L186" s="296"/>
      <c r="M186" s="296"/>
      <c r="N186" s="297"/>
      <c r="P186" s="298"/>
      <c r="Q186" s="298"/>
      <c r="R186" s="298"/>
      <c r="S186" s="296"/>
      <c r="T186" s="296"/>
      <c r="U186" s="297"/>
      <c r="W186" s="298"/>
      <c r="X186" s="298"/>
      <c r="Y186" s="298"/>
      <c r="Z186" s="296"/>
      <c r="AA186" s="296"/>
      <c r="AB186" s="297"/>
      <c r="AD186" s="298"/>
      <c r="AE186" s="298"/>
      <c r="AF186" s="298"/>
      <c r="AG186" s="296"/>
      <c r="AH186" s="296"/>
      <c r="AI186" s="297"/>
      <c r="AK186" s="298"/>
      <c r="AL186" s="298"/>
      <c r="AM186" s="298"/>
      <c r="AN186" s="296"/>
      <c r="AO186" s="296"/>
      <c r="AP186" s="297"/>
    </row>
    <row r="187" spans="1:42" ht="12.75">
      <c r="A187" s="179"/>
      <c r="B187" s="296"/>
      <c r="C187" s="296"/>
      <c r="D187" s="296"/>
      <c r="E187" s="296"/>
      <c r="F187" s="296"/>
      <c r="G187" s="297"/>
      <c r="I187" s="298"/>
      <c r="J187" s="298"/>
      <c r="K187" s="298"/>
      <c r="L187" s="296"/>
      <c r="M187" s="296"/>
      <c r="N187" s="297"/>
      <c r="P187" s="298"/>
      <c r="Q187" s="298"/>
      <c r="R187" s="298"/>
      <c r="S187" s="296"/>
      <c r="T187" s="296"/>
      <c r="U187" s="297"/>
      <c r="W187" s="298"/>
      <c r="X187" s="298"/>
      <c r="Y187" s="298"/>
      <c r="Z187" s="296"/>
      <c r="AA187" s="296"/>
      <c r="AB187" s="297"/>
      <c r="AD187" s="298"/>
      <c r="AE187" s="298"/>
      <c r="AF187" s="298"/>
      <c r="AG187" s="296"/>
      <c r="AH187" s="296"/>
      <c r="AI187" s="297"/>
      <c r="AK187" s="298"/>
      <c r="AL187" s="298"/>
      <c r="AM187" s="298"/>
      <c r="AN187" s="296"/>
      <c r="AO187" s="296"/>
      <c r="AP187" s="297"/>
    </row>
    <row r="188" spans="1:42" ht="12.75">
      <c r="A188" s="179"/>
      <c r="B188" s="296"/>
      <c r="C188" s="296"/>
      <c r="D188" s="296"/>
      <c r="E188" s="296"/>
      <c r="F188" s="296"/>
      <c r="G188" s="297"/>
      <c r="I188" s="298"/>
      <c r="J188" s="298"/>
      <c r="K188" s="298"/>
      <c r="L188" s="296"/>
      <c r="M188" s="296"/>
      <c r="N188" s="297"/>
      <c r="P188" s="298"/>
      <c r="Q188" s="298"/>
      <c r="R188" s="298"/>
      <c r="S188" s="296"/>
      <c r="T188" s="296"/>
      <c r="U188" s="297"/>
      <c r="W188" s="298"/>
      <c r="X188" s="298"/>
      <c r="Y188" s="298"/>
      <c r="Z188" s="296"/>
      <c r="AA188" s="296"/>
      <c r="AB188" s="297"/>
      <c r="AD188" s="298"/>
      <c r="AE188" s="298"/>
      <c r="AF188" s="298"/>
      <c r="AG188" s="296"/>
      <c r="AH188" s="296"/>
      <c r="AI188" s="297"/>
      <c r="AK188" s="298"/>
      <c r="AL188" s="298"/>
      <c r="AM188" s="298"/>
      <c r="AN188" s="296"/>
      <c r="AO188" s="296"/>
      <c r="AP188" s="297"/>
    </row>
    <row r="189" spans="1:42" ht="12.75">
      <c r="A189" s="179"/>
      <c r="B189" s="296"/>
      <c r="C189" s="296"/>
      <c r="D189" s="296"/>
      <c r="E189" s="296"/>
      <c r="F189" s="296"/>
      <c r="G189" s="297"/>
      <c r="I189" s="298"/>
      <c r="J189" s="298"/>
      <c r="K189" s="298"/>
      <c r="L189" s="296"/>
      <c r="M189" s="296"/>
      <c r="N189" s="297"/>
      <c r="P189" s="298"/>
      <c r="Q189" s="298"/>
      <c r="R189" s="298"/>
      <c r="S189" s="296"/>
      <c r="T189" s="296"/>
      <c r="U189" s="297"/>
      <c r="W189" s="298"/>
      <c r="X189" s="298"/>
      <c r="Y189" s="298"/>
      <c r="Z189" s="296"/>
      <c r="AA189" s="296"/>
      <c r="AB189" s="297"/>
      <c r="AD189" s="298"/>
      <c r="AE189" s="298"/>
      <c r="AF189" s="298"/>
      <c r="AG189" s="296"/>
      <c r="AH189" s="296"/>
      <c r="AI189" s="297"/>
      <c r="AK189" s="298"/>
      <c r="AL189" s="298"/>
      <c r="AM189" s="298"/>
      <c r="AN189" s="296"/>
      <c r="AO189" s="296"/>
      <c r="AP189" s="297"/>
    </row>
    <row r="190" spans="1:42" ht="12.75">
      <c r="A190" s="179"/>
      <c r="B190" s="296"/>
      <c r="C190" s="296"/>
      <c r="D190" s="296"/>
      <c r="E190" s="296"/>
      <c r="F190" s="296"/>
      <c r="G190" s="297"/>
      <c r="I190" s="298"/>
      <c r="J190" s="298"/>
      <c r="K190" s="298"/>
      <c r="L190" s="296"/>
      <c r="M190" s="296"/>
      <c r="N190" s="297"/>
      <c r="P190" s="298"/>
      <c r="Q190" s="298"/>
      <c r="R190" s="298"/>
      <c r="S190" s="296"/>
      <c r="T190" s="296"/>
      <c r="U190" s="297"/>
      <c r="W190" s="298"/>
      <c r="X190" s="298"/>
      <c r="Y190" s="298"/>
      <c r="Z190" s="296"/>
      <c r="AA190" s="296"/>
      <c r="AB190" s="297"/>
      <c r="AD190" s="298"/>
      <c r="AE190" s="298"/>
      <c r="AF190" s="298"/>
      <c r="AG190" s="296"/>
      <c r="AH190" s="296"/>
      <c r="AI190" s="297"/>
      <c r="AK190" s="298"/>
      <c r="AL190" s="298"/>
      <c r="AM190" s="298"/>
      <c r="AN190" s="296"/>
      <c r="AO190" s="296"/>
      <c r="AP190" s="297"/>
    </row>
    <row r="191" spans="1:42" ht="12.75">
      <c r="A191" s="179"/>
      <c r="B191" s="296"/>
      <c r="C191" s="296"/>
      <c r="D191" s="296"/>
      <c r="E191" s="296"/>
      <c r="F191" s="296"/>
      <c r="G191" s="297"/>
      <c r="I191" s="298"/>
      <c r="J191" s="298"/>
      <c r="K191" s="298"/>
      <c r="L191" s="296"/>
      <c r="M191" s="296"/>
      <c r="N191" s="297"/>
      <c r="P191" s="298"/>
      <c r="Q191" s="298"/>
      <c r="R191" s="298"/>
      <c r="S191" s="296"/>
      <c r="T191" s="296"/>
      <c r="U191" s="297"/>
      <c r="W191" s="298"/>
      <c r="X191" s="298"/>
      <c r="Y191" s="298"/>
      <c r="Z191" s="296"/>
      <c r="AA191" s="296"/>
      <c r="AB191" s="297"/>
      <c r="AD191" s="298"/>
      <c r="AE191" s="298"/>
      <c r="AF191" s="298"/>
      <c r="AG191" s="296"/>
      <c r="AH191" s="296"/>
      <c r="AI191" s="297"/>
      <c r="AK191" s="298"/>
      <c r="AL191" s="298"/>
      <c r="AM191" s="298"/>
      <c r="AN191" s="296"/>
      <c r="AO191" s="296"/>
      <c r="AP191" s="297"/>
    </row>
    <row r="192" spans="1:42" ht="12.75">
      <c r="A192" s="179"/>
      <c r="B192" s="296"/>
      <c r="C192" s="296"/>
      <c r="D192" s="296"/>
      <c r="E192" s="296"/>
      <c r="F192" s="296"/>
      <c r="G192" s="297"/>
      <c r="I192" s="298"/>
      <c r="J192" s="298"/>
      <c r="K192" s="298"/>
      <c r="L192" s="296"/>
      <c r="M192" s="296"/>
      <c r="N192" s="297"/>
      <c r="P192" s="298"/>
      <c r="Q192" s="298"/>
      <c r="R192" s="298"/>
      <c r="S192" s="296"/>
      <c r="T192" s="296"/>
      <c r="U192" s="297"/>
      <c r="W192" s="298"/>
      <c r="X192" s="298"/>
      <c r="Y192" s="298"/>
      <c r="Z192" s="296"/>
      <c r="AA192" s="296"/>
      <c r="AB192" s="297"/>
      <c r="AD192" s="298"/>
      <c r="AE192" s="298"/>
      <c r="AF192" s="298"/>
      <c r="AG192" s="296"/>
      <c r="AH192" s="296"/>
      <c r="AI192" s="297"/>
      <c r="AK192" s="298"/>
      <c r="AL192" s="298"/>
      <c r="AM192" s="298"/>
      <c r="AN192" s="296"/>
      <c r="AO192" s="296"/>
      <c r="AP192" s="297"/>
    </row>
    <row r="193" spans="1:42" ht="12.75">
      <c r="A193" s="179"/>
      <c r="B193" s="296"/>
      <c r="C193" s="296"/>
      <c r="D193" s="296"/>
      <c r="E193" s="296"/>
      <c r="F193" s="296"/>
      <c r="G193" s="297"/>
      <c r="I193" s="298"/>
      <c r="J193" s="298"/>
      <c r="K193" s="298"/>
      <c r="L193" s="296"/>
      <c r="M193" s="296"/>
      <c r="N193" s="297"/>
      <c r="P193" s="298"/>
      <c r="Q193" s="298"/>
      <c r="R193" s="298"/>
      <c r="S193" s="296"/>
      <c r="T193" s="296"/>
      <c r="U193" s="297"/>
      <c r="W193" s="298"/>
      <c r="X193" s="298"/>
      <c r="Y193" s="298"/>
      <c r="Z193" s="296"/>
      <c r="AA193" s="296"/>
      <c r="AB193" s="297"/>
      <c r="AD193" s="298"/>
      <c r="AE193" s="298"/>
      <c r="AF193" s="298"/>
      <c r="AG193" s="296"/>
      <c r="AH193" s="296"/>
      <c r="AI193" s="297"/>
      <c r="AK193" s="298"/>
      <c r="AL193" s="298"/>
      <c r="AM193" s="298"/>
      <c r="AN193" s="296"/>
      <c r="AO193" s="296"/>
      <c r="AP193" s="297"/>
    </row>
    <row r="194" spans="1:42" ht="12.75">
      <c r="A194" s="179"/>
      <c r="B194" s="296"/>
      <c r="C194" s="296"/>
      <c r="D194" s="296"/>
      <c r="E194" s="296"/>
      <c r="F194" s="296"/>
      <c r="G194" s="297"/>
      <c r="I194" s="298"/>
      <c r="J194" s="298"/>
      <c r="K194" s="298"/>
      <c r="L194" s="296"/>
      <c r="M194" s="296"/>
      <c r="N194" s="297"/>
      <c r="P194" s="298"/>
      <c r="Q194" s="298"/>
      <c r="R194" s="298"/>
      <c r="S194" s="296"/>
      <c r="T194" s="296"/>
      <c r="U194" s="297"/>
      <c r="W194" s="298"/>
      <c r="X194" s="298"/>
      <c r="Y194" s="298"/>
      <c r="Z194" s="296"/>
      <c r="AA194" s="296"/>
      <c r="AB194" s="297"/>
      <c r="AD194" s="298"/>
      <c r="AE194" s="298"/>
      <c r="AF194" s="298"/>
      <c r="AG194" s="296"/>
      <c r="AH194" s="296"/>
      <c r="AI194" s="297"/>
      <c r="AK194" s="298"/>
      <c r="AL194" s="298"/>
      <c r="AM194" s="298"/>
      <c r="AN194" s="296"/>
      <c r="AO194" s="296"/>
      <c r="AP194" s="297"/>
    </row>
    <row r="195" spans="1:42" ht="12.75">
      <c r="A195" s="179"/>
      <c r="B195" s="296"/>
      <c r="C195" s="296"/>
      <c r="D195" s="296"/>
      <c r="E195" s="296"/>
      <c r="F195" s="296"/>
      <c r="G195" s="297"/>
      <c r="I195" s="298"/>
      <c r="J195" s="298"/>
      <c r="K195" s="298"/>
      <c r="L195" s="296"/>
      <c r="M195" s="296"/>
      <c r="N195" s="297"/>
      <c r="P195" s="298"/>
      <c r="Q195" s="298"/>
      <c r="R195" s="298"/>
      <c r="S195" s="296"/>
      <c r="T195" s="296"/>
      <c r="U195" s="297"/>
      <c r="W195" s="298"/>
      <c r="X195" s="298"/>
      <c r="Y195" s="298"/>
      <c r="Z195" s="296"/>
      <c r="AA195" s="296"/>
      <c r="AB195" s="297"/>
      <c r="AD195" s="298"/>
      <c r="AE195" s="298"/>
      <c r="AF195" s="298"/>
      <c r="AG195" s="296"/>
      <c r="AH195" s="296"/>
      <c r="AI195" s="297"/>
      <c r="AK195" s="298"/>
      <c r="AL195" s="298"/>
      <c r="AM195" s="298"/>
      <c r="AN195" s="296"/>
      <c r="AO195" s="296"/>
      <c r="AP195" s="297"/>
    </row>
    <row r="196" spans="1:42" ht="12.75">
      <c r="A196" s="179"/>
      <c r="B196" s="296"/>
      <c r="C196" s="296"/>
      <c r="D196" s="296"/>
      <c r="E196" s="296"/>
      <c r="F196" s="296"/>
      <c r="G196" s="297"/>
      <c r="I196" s="298"/>
      <c r="J196" s="298"/>
      <c r="K196" s="298"/>
      <c r="L196" s="296"/>
      <c r="M196" s="296"/>
      <c r="N196" s="297"/>
      <c r="P196" s="298"/>
      <c r="Q196" s="298"/>
      <c r="R196" s="298"/>
      <c r="S196" s="296"/>
      <c r="T196" s="296"/>
      <c r="U196" s="297"/>
      <c r="W196" s="298"/>
      <c r="X196" s="298"/>
      <c r="Y196" s="298"/>
      <c r="Z196" s="296"/>
      <c r="AA196" s="296"/>
      <c r="AB196" s="297"/>
      <c r="AD196" s="298"/>
      <c r="AE196" s="298"/>
      <c r="AF196" s="298"/>
      <c r="AG196" s="296"/>
      <c r="AH196" s="296"/>
      <c r="AI196" s="297"/>
      <c r="AK196" s="298"/>
      <c r="AL196" s="298"/>
      <c r="AM196" s="298"/>
      <c r="AN196" s="296"/>
      <c r="AO196" s="296"/>
      <c r="AP196" s="297"/>
    </row>
    <row r="197" spans="1:42" ht="12.75">
      <c r="A197" s="179"/>
      <c r="B197" s="296"/>
      <c r="C197" s="296"/>
      <c r="D197" s="296"/>
      <c r="E197" s="296"/>
      <c r="F197" s="296"/>
      <c r="G197" s="297"/>
      <c r="I197" s="298"/>
      <c r="J197" s="298"/>
      <c r="K197" s="298"/>
      <c r="L197" s="296"/>
      <c r="M197" s="296"/>
      <c r="N197" s="297"/>
      <c r="P197" s="298"/>
      <c r="Q197" s="298"/>
      <c r="R197" s="298"/>
      <c r="S197" s="296"/>
      <c r="T197" s="296"/>
      <c r="U197" s="297"/>
      <c r="W197" s="298"/>
      <c r="X197" s="298"/>
      <c r="Y197" s="298"/>
      <c r="Z197" s="296"/>
      <c r="AA197" s="296"/>
      <c r="AB197" s="297"/>
      <c r="AD197" s="298"/>
      <c r="AE197" s="298"/>
      <c r="AF197" s="298"/>
      <c r="AG197" s="296"/>
      <c r="AH197" s="296"/>
      <c r="AI197" s="297"/>
      <c r="AK197" s="298"/>
      <c r="AL197" s="298"/>
      <c r="AM197" s="298"/>
      <c r="AN197" s="296"/>
      <c r="AO197" s="296"/>
      <c r="AP197" s="297"/>
    </row>
  </sheetData>
  <sheetProtection/>
  <printOptions/>
  <pageMargins left="0.354330708661417" right="0.275590551181102" top="0.590551181102362" bottom="0.275590551181102" header="0.31496062992126" footer="0.196850393700787"/>
  <pageSetup fitToWidth="100"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colBreaks count="5" manualBreakCount="5">
    <brk id="8" max="39" man="1"/>
    <brk id="15" max="39" man="1"/>
    <brk id="22" max="39" man="1"/>
    <brk id="29" max="39" man="1"/>
    <brk id="36" max="39" man="1"/>
  </colBreaks>
  <ignoredErrors>
    <ignoredError sqref="I17 J17:M17 M34 P17:T17 T34 W17:AA17 AD17:AH17 AA34 AH34 AK17:AO17 AO34" formulaRange="1"/>
  </ignoredErrors>
  <legacyDrawingHF r:id="rId1"/>
</worksheet>
</file>

<file path=xl/worksheets/sheet3.xml><?xml version="1.0" encoding="utf-8"?>
<worksheet xmlns="http://schemas.openxmlformats.org/spreadsheetml/2006/main" xmlns:r="http://schemas.openxmlformats.org/officeDocument/2006/relationships">
  <dimension ref="A1:AY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E46" sqref="E46"/>
    </sheetView>
  </sheetViews>
  <sheetFormatPr defaultColWidth="12.00390625" defaultRowHeight="12.75"/>
  <cols>
    <col min="1" max="1" width="59.8515625" style="4" bestFit="1" customWidth="1"/>
    <col min="2" max="2" width="8.8515625" style="38" bestFit="1" customWidth="1"/>
    <col min="3" max="3" width="8.7109375" style="38" bestFit="1" customWidth="1"/>
    <col min="4" max="4" width="8.8515625" style="38" bestFit="1" customWidth="1"/>
    <col min="5" max="5" width="8.7109375" style="38" bestFit="1" customWidth="1"/>
    <col min="6" max="8" width="8.7109375" style="38" customWidth="1"/>
    <col min="9" max="9" width="1.7109375" style="2" customWidth="1"/>
    <col min="10" max="16" width="8.7109375" style="38" customWidth="1"/>
    <col min="17" max="17" width="1.7109375" style="2" customWidth="1"/>
    <col min="18" max="21" width="8.7109375" style="38" customWidth="1"/>
    <col min="22" max="22" width="8.57421875" style="38" bestFit="1" customWidth="1"/>
    <col min="23" max="23" width="8.57421875" style="38" customWidth="1"/>
    <col min="24" max="24" width="8.7109375" style="207" customWidth="1"/>
    <col min="25" max="25" width="1.57421875" style="2" customWidth="1"/>
    <col min="26" max="29" width="8.7109375" style="38" customWidth="1"/>
    <col min="30" max="31" width="8.57421875" style="38" customWidth="1"/>
    <col min="32" max="32" width="8.7109375" style="207" customWidth="1"/>
    <col min="33" max="33" width="1.7109375" style="2" customWidth="1"/>
    <col min="34" max="39" width="8.7109375" style="38" customWidth="1"/>
    <col min="40" max="40" width="8.7109375" style="207" customWidth="1"/>
    <col min="41" max="41" width="1.7109375" style="2" customWidth="1"/>
    <col min="42" max="45" width="8.7109375" style="13" customWidth="1"/>
    <col min="46" max="47" width="8.7109375" style="38" customWidth="1"/>
    <col min="48" max="48" width="8.7109375" style="207" customWidth="1"/>
    <col min="49" max="49" width="1.7109375" style="2" customWidth="1"/>
    <col min="50" max="50" width="11.421875" style="0" customWidth="1"/>
    <col min="51" max="51" width="12.7109375" style="3" bestFit="1" customWidth="1"/>
    <col min="52" max="52" width="11.28125" style="3" bestFit="1" customWidth="1"/>
    <col min="53" max="54" width="12.00390625" style="3" bestFit="1" customWidth="1"/>
    <col min="55" max="56" width="12.7109375" style="3" bestFit="1" customWidth="1"/>
    <col min="57" max="57" width="10.7109375" style="3" bestFit="1" customWidth="1"/>
    <col min="58" max="58" width="12.7109375" style="3" bestFit="1" customWidth="1"/>
    <col min="59" max="60" width="12.00390625" style="3" bestFit="1" customWidth="1"/>
    <col min="61" max="61" width="12.7109375" style="3" bestFit="1" customWidth="1"/>
    <col min="62" max="62" width="14.57421875" style="3" bestFit="1" customWidth="1"/>
    <col min="63" max="63" width="10.421875" style="3" bestFit="1" customWidth="1"/>
    <col min="64" max="64" width="9.140625" style="3" customWidth="1"/>
    <col min="65" max="65" width="11.00390625" style="3" bestFit="1" customWidth="1"/>
    <col min="66" max="66" width="10.8515625" style="3" bestFit="1" customWidth="1"/>
    <col min="67" max="67" width="10.140625" style="3" bestFit="1" customWidth="1"/>
    <col min="68" max="68" width="11.00390625" style="3" bestFit="1" customWidth="1"/>
    <col min="69" max="71" width="10.7109375" style="3" bestFit="1" customWidth="1"/>
    <col min="72" max="72" width="12.00390625" style="3" bestFit="1" customWidth="1"/>
    <col min="73" max="73" width="15.140625" style="3" bestFit="1" customWidth="1"/>
    <col min="74" max="74" width="12.7109375" style="3" bestFit="1" customWidth="1"/>
    <col min="75" max="76" width="12.00390625" style="3" bestFit="1" customWidth="1"/>
    <col min="77" max="77" width="11.421875" style="3" customWidth="1"/>
    <col min="78" max="78" width="10.28125" style="3" bestFit="1" customWidth="1"/>
    <col min="79" max="79" width="11.421875" style="3" customWidth="1"/>
    <col min="80" max="80" width="10.8515625" style="3" bestFit="1" customWidth="1"/>
    <col min="81" max="81" width="10.421875" style="3" bestFit="1" customWidth="1"/>
    <col min="82" max="83" width="11.421875" style="3" customWidth="1"/>
    <col min="84" max="84" width="15.140625" style="3" bestFit="1" customWidth="1"/>
    <col min="85" max="88" width="12.00390625" style="3" bestFit="1" customWidth="1"/>
    <col min="89" max="89" width="13.8515625" style="3" bestFit="1" customWidth="1"/>
    <col min="90" max="90" width="11.00390625" style="3" bestFit="1" customWidth="1"/>
    <col min="91" max="91" width="10.7109375" style="3" bestFit="1" customWidth="1"/>
    <col min="92" max="105" width="12.00390625" style="3" bestFit="1" customWidth="1"/>
    <col min="106" max="106" width="13.8515625" style="3" bestFit="1" customWidth="1"/>
    <col min="107" max="107" width="10.421875" style="3" bestFit="1" customWidth="1"/>
    <col min="108" max="108" width="9.140625" style="3" customWidth="1"/>
    <col min="109" max="110" width="12.00390625" style="3" bestFit="1" customWidth="1"/>
    <col min="111" max="111" width="12.7109375" style="3" bestFit="1" customWidth="1"/>
    <col min="112" max="112" width="14.57421875" style="3" bestFit="1" customWidth="1"/>
    <col min="113" max="117" width="12.00390625" style="3" bestFit="1" customWidth="1"/>
    <col min="118" max="118" width="13.8515625" style="3" bestFit="1" customWidth="1"/>
    <col min="119" max="119" width="11.421875" style="3" customWidth="1"/>
    <col min="120" max="121" width="12.00390625" style="3" bestFit="1" customWidth="1"/>
    <col min="122" max="122" width="11.00390625" style="3" bestFit="1" customWidth="1"/>
    <col min="123" max="123" width="10.8515625" style="3" bestFit="1" customWidth="1"/>
    <col min="124" max="124" width="9.421875" style="3" bestFit="1" customWidth="1"/>
    <col min="125" max="125" width="11.00390625" style="3" bestFit="1" customWidth="1"/>
    <col min="126" max="128" width="10.7109375" style="3" bestFit="1" customWidth="1"/>
    <col min="129" max="129" width="12.00390625" style="3" bestFit="1" customWidth="1"/>
    <col min="130" max="16384" width="12.00390625" style="3" customWidth="1"/>
  </cols>
  <sheetData>
    <row r="1" spans="1:49" s="9" customFormat="1" ht="19.5" customHeight="1">
      <c r="A1" s="176" t="s">
        <v>136</v>
      </c>
      <c r="F1" s="19"/>
      <c r="G1" s="19"/>
      <c r="H1" s="19"/>
      <c r="I1" s="10"/>
      <c r="N1" s="19"/>
      <c r="O1" s="19"/>
      <c r="P1" s="19"/>
      <c r="Q1" s="19"/>
      <c r="V1" s="19"/>
      <c r="W1" s="19"/>
      <c r="X1" s="205"/>
      <c r="Y1" s="19"/>
      <c r="AD1" s="19"/>
      <c r="AE1" s="19"/>
      <c r="AF1" s="205"/>
      <c r="AG1" s="19"/>
      <c r="AL1" s="19"/>
      <c r="AM1" s="19"/>
      <c r="AN1" s="205"/>
      <c r="AP1" s="10"/>
      <c r="AQ1" s="10"/>
      <c r="AR1" s="10"/>
      <c r="AS1" s="10"/>
      <c r="AT1" s="19"/>
      <c r="AU1" s="19"/>
      <c r="AV1" s="205"/>
      <c r="AW1" s="14"/>
    </row>
    <row r="2" spans="1:49" s="9" customFormat="1" ht="19.5" customHeight="1">
      <c r="A2" s="177" t="str">
        <f>'Balance Sheets'!A2</f>
        <v>By segments and quarters as of 31 March 2014</v>
      </c>
      <c r="F2" s="19"/>
      <c r="G2" s="19"/>
      <c r="H2" s="19"/>
      <c r="I2" s="10"/>
      <c r="N2" s="19"/>
      <c r="O2" s="19"/>
      <c r="P2" s="19"/>
      <c r="Q2" s="19"/>
      <c r="V2" s="19"/>
      <c r="W2" s="19"/>
      <c r="X2" s="205"/>
      <c r="Y2" s="19"/>
      <c r="AD2" s="19"/>
      <c r="AE2" s="19"/>
      <c r="AF2" s="205"/>
      <c r="AG2" s="19"/>
      <c r="AL2" s="19"/>
      <c r="AM2" s="19"/>
      <c r="AN2" s="205"/>
      <c r="AP2" s="10"/>
      <c r="AQ2" s="10"/>
      <c r="AR2" s="10"/>
      <c r="AS2" s="10"/>
      <c r="AT2" s="19"/>
      <c r="AU2" s="19"/>
      <c r="AV2" s="205"/>
      <c r="AW2" s="14"/>
    </row>
    <row r="3" spans="1:48" s="14" customFormat="1" ht="12" customHeight="1">
      <c r="A3" s="178"/>
      <c r="B3" s="180"/>
      <c r="C3" s="180"/>
      <c r="D3" s="180"/>
      <c r="E3" s="180"/>
      <c r="F3" s="193"/>
      <c r="G3" s="193"/>
      <c r="H3" s="21"/>
      <c r="I3" s="8"/>
      <c r="N3" s="21"/>
      <c r="O3" s="21"/>
      <c r="P3" s="21"/>
      <c r="Q3" s="21"/>
      <c r="V3" s="21"/>
      <c r="W3" s="21"/>
      <c r="X3" s="195"/>
      <c r="Y3" s="21"/>
      <c r="AD3" s="21"/>
      <c r="AE3" s="21"/>
      <c r="AF3" s="195"/>
      <c r="AG3" s="21"/>
      <c r="AL3" s="21"/>
      <c r="AM3" s="21"/>
      <c r="AN3" s="195"/>
      <c r="AP3" s="192"/>
      <c r="AQ3" s="192"/>
      <c r="AR3" s="192"/>
      <c r="AS3" s="192"/>
      <c r="AT3" s="21"/>
      <c r="AU3" s="21"/>
      <c r="AV3" s="195"/>
    </row>
    <row r="4" spans="1:48" s="11" customFormat="1" ht="19.5" customHeight="1">
      <c r="A4" s="180"/>
      <c r="B4" s="121" t="s">
        <v>22</v>
      </c>
      <c r="C4" s="193"/>
      <c r="D4" s="193"/>
      <c r="E4" s="193"/>
      <c r="F4" s="193"/>
      <c r="G4" s="193"/>
      <c r="H4" s="22"/>
      <c r="J4" s="121" t="s">
        <v>21</v>
      </c>
      <c r="K4" s="22"/>
      <c r="L4" s="22"/>
      <c r="M4" s="22"/>
      <c r="N4" s="22"/>
      <c r="O4" s="22"/>
      <c r="P4" s="22"/>
      <c r="R4" s="121" t="s">
        <v>6</v>
      </c>
      <c r="S4" s="22"/>
      <c r="T4" s="22"/>
      <c r="U4" s="22"/>
      <c r="V4" s="22"/>
      <c r="W4" s="22"/>
      <c r="X4" s="206"/>
      <c r="Z4" s="121" t="s">
        <v>59</v>
      </c>
      <c r="AA4" s="22"/>
      <c r="AB4" s="22"/>
      <c r="AC4" s="22"/>
      <c r="AD4" s="22"/>
      <c r="AE4" s="22"/>
      <c r="AF4" s="206"/>
      <c r="AH4" s="121" t="s">
        <v>61</v>
      </c>
      <c r="AI4" s="22"/>
      <c r="AJ4" s="22"/>
      <c r="AK4" s="22"/>
      <c r="AL4" s="22"/>
      <c r="AM4" s="22"/>
      <c r="AN4" s="206"/>
      <c r="AP4" s="121" t="s">
        <v>41</v>
      </c>
      <c r="AQ4" s="192"/>
      <c r="AR4" s="192"/>
      <c r="AS4" s="192"/>
      <c r="AT4" s="22"/>
      <c r="AU4" s="22"/>
      <c r="AV4" s="206"/>
    </row>
    <row r="5" spans="1:49" s="81" customFormat="1" ht="19.5" customHeight="1" thickBot="1">
      <c r="A5" s="34" t="s">
        <v>69</v>
      </c>
      <c r="B5" s="18" t="s">
        <v>127</v>
      </c>
      <c r="C5" s="15" t="s">
        <v>129</v>
      </c>
      <c r="D5" s="15" t="s">
        <v>130</v>
      </c>
      <c r="E5" s="15" t="s">
        <v>132</v>
      </c>
      <c r="F5" s="15">
        <v>2013</v>
      </c>
      <c r="G5" s="18" t="s">
        <v>134</v>
      </c>
      <c r="H5" s="18" t="s">
        <v>135</v>
      </c>
      <c r="I5" s="80"/>
      <c r="J5" s="18" t="s">
        <v>127</v>
      </c>
      <c r="K5" s="15" t="s">
        <v>129</v>
      </c>
      <c r="L5" s="15" t="s">
        <v>130</v>
      </c>
      <c r="M5" s="15" t="s">
        <v>132</v>
      </c>
      <c r="N5" s="15">
        <v>2013</v>
      </c>
      <c r="O5" s="18" t="s">
        <v>134</v>
      </c>
      <c r="P5" s="18" t="s">
        <v>135</v>
      </c>
      <c r="Q5" s="80"/>
      <c r="R5" s="18" t="s">
        <v>127</v>
      </c>
      <c r="S5" s="15" t="s">
        <v>129</v>
      </c>
      <c r="T5" s="15" t="s">
        <v>130</v>
      </c>
      <c r="U5" s="15" t="s">
        <v>132</v>
      </c>
      <c r="V5" s="15">
        <v>2013</v>
      </c>
      <c r="W5" s="18" t="s">
        <v>134</v>
      </c>
      <c r="X5" s="18" t="s">
        <v>135</v>
      </c>
      <c r="Y5" s="80"/>
      <c r="Z5" s="18" t="s">
        <v>127</v>
      </c>
      <c r="AA5" s="15" t="s">
        <v>129</v>
      </c>
      <c r="AB5" s="15" t="s">
        <v>130</v>
      </c>
      <c r="AC5" s="15" t="s">
        <v>132</v>
      </c>
      <c r="AD5" s="15">
        <v>2013</v>
      </c>
      <c r="AE5" s="18" t="s">
        <v>134</v>
      </c>
      <c r="AF5" s="18" t="s">
        <v>135</v>
      </c>
      <c r="AG5" s="80"/>
      <c r="AH5" s="18" t="s">
        <v>127</v>
      </c>
      <c r="AI5" s="15" t="s">
        <v>129</v>
      </c>
      <c r="AJ5" s="15" t="s">
        <v>130</v>
      </c>
      <c r="AK5" s="15" t="s">
        <v>132</v>
      </c>
      <c r="AL5" s="15">
        <v>2013</v>
      </c>
      <c r="AM5" s="18" t="s">
        <v>134</v>
      </c>
      <c r="AN5" s="18" t="s">
        <v>135</v>
      </c>
      <c r="AO5" s="80"/>
      <c r="AP5" s="18" t="s">
        <v>127</v>
      </c>
      <c r="AQ5" s="15" t="s">
        <v>129</v>
      </c>
      <c r="AR5" s="15" t="s">
        <v>130</v>
      </c>
      <c r="AS5" s="15" t="s">
        <v>132</v>
      </c>
      <c r="AT5" s="15">
        <v>2013</v>
      </c>
      <c r="AU5" s="18" t="s">
        <v>134</v>
      </c>
      <c r="AV5" s="18" t="s">
        <v>135</v>
      </c>
      <c r="AW5" s="353"/>
    </row>
    <row r="6" spans="1:51" s="37" customFormat="1" ht="12.75" customHeight="1">
      <c r="A6" s="43" t="s">
        <v>48</v>
      </c>
      <c r="B6" s="212">
        <f aca="true" t="shared" si="0" ref="B6:B33">SUM(J6,R6,Z6,AH6,AP6)</f>
        <v>21805</v>
      </c>
      <c r="C6" s="196">
        <f aca="true" t="shared" si="1" ref="C6:C33">SUM(K6,S6,AA6,AI6,AQ6)</f>
        <v>16848</v>
      </c>
      <c r="D6" s="196">
        <f aca="true" t="shared" si="2" ref="D6:D33">SUM(L6,T6,AB6,AJ6,AR6)</f>
        <v>16693</v>
      </c>
      <c r="E6" s="196">
        <f aca="true" t="shared" si="3" ref="E6:E33">SUM(M6,U6,AC6,AK6,AS6)</f>
        <v>16705</v>
      </c>
      <c r="F6" s="196">
        <f>SUM(B6:E6)</f>
        <v>72051</v>
      </c>
      <c r="G6" s="212">
        <f>SUM(O6,W6,AE6,AM6,AU6)</f>
        <v>21811</v>
      </c>
      <c r="H6" s="303">
        <f>IF(OR(AND(B6&lt;0,G6&gt;0),AND(B6&gt;0,G6&lt;0),B6=0,B6="-",G6="-"),"-",(G6-B6)/B6)</f>
        <v>0.0002751662462737904</v>
      </c>
      <c r="I6" s="140"/>
      <c r="J6" s="212">
        <v>15197</v>
      </c>
      <c r="K6" s="88">
        <v>10754</v>
      </c>
      <c r="L6" s="88">
        <v>10651</v>
      </c>
      <c r="M6" s="88">
        <v>9977</v>
      </c>
      <c r="N6" s="196">
        <f>SUM(J6:M6)</f>
        <v>46579</v>
      </c>
      <c r="O6" s="215">
        <v>15217</v>
      </c>
      <c r="P6" s="303">
        <f>IF(OR(AND(J6&lt;0,O6&gt;0),AND(J6&gt;0,O6&lt;0),J6=0,J6="-",O6="-"),"-",(O6-J6)/J6)</f>
        <v>0.001316049220240837</v>
      </c>
      <c r="Q6" s="140"/>
      <c r="R6" s="215">
        <v>6622</v>
      </c>
      <c r="S6" s="88">
        <v>6105</v>
      </c>
      <c r="T6" s="88">
        <v>6059</v>
      </c>
      <c r="U6" s="88">
        <v>6744</v>
      </c>
      <c r="V6" s="196">
        <f>SUM(R6:U6)</f>
        <v>25530</v>
      </c>
      <c r="W6" s="215">
        <v>6615</v>
      </c>
      <c r="X6" s="129">
        <f>IF(OR(AND(R6&lt;0,W6&gt;0),AND(R6&gt;0,W6&lt;0),R6=0,R6="-",W6="-"),"-",(W6-R6)/R6)</f>
        <v>-0.0010570824524312897</v>
      </c>
      <c r="Y6" s="140"/>
      <c r="Z6" s="391">
        <v>0</v>
      </c>
      <c r="AA6" s="393">
        <v>0</v>
      </c>
      <c r="AB6" s="393">
        <v>0</v>
      </c>
      <c r="AC6" s="393">
        <v>0</v>
      </c>
      <c r="AD6" s="196">
        <f>SUM(Z6:AC6)</f>
        <v>0</v>
      </c>
      <c r="AE6" s="391">
        <v>0</v>
      </c>
      <c r="AF6" s="129" t="str">
        <f>IF(OR(AND(Z6&lt;0,AE6&gt;0),AND(Z6&gt;0,AE6&lt;0),Z6=0,Z6="-",AE6="-"),"-",(AE6-Z6)/Z6)</f>
        <v>-</v>
      </c>
      <c r="AG6" s="140"/>
      <c r="AH6" s="391">
        <v>0</v>
      </c>
      <c r="AI6" s="393">
        <v>0</v>
      </c>
      <c r="AJ6" s="393">
        <v>0</v>
      </c>
      <c r="AK6" s="393">
        <v>0</v>
      </c>
      <c r="AL6" s="196">
        <f aca="true" t="shared" si="4" ref="AL6:AL36">SUM(AH6:AK6)</f>
        <v>0</v>
      </c>
      <c r="AM6" s="391">
        <v>0</v>
      </c>
      <c r="AN6" s="129" t="str">
        <f>IF(OR(AND(AH6&lt;0,AM6&gt;0),AND(AH6&gt;0,AM6&lt;0),AH6=0,AH6="-",AM6="-"),"-",(AM6-AH6)/AH6)</f>
        <v>-</v>
      </c>
      <c r="AO6" s="140"/>
      <c r="AP6" s="215">
        <v>-14</v>
      </c>
      <c r="AQ6" s="88">
        <v>-11</v>
      </c>
      <c r="AR6" s="88">
        <v>-17</v>
      </c>
      <c r="AS6" s="88">
        <v>-16</v>
      </c>
      <c r="AT6" s="196">
        <f aca="true" t="shared" si="5" ref="AT6:AT36">SUM(AP6:AS6)</f>
        <v>-58</v>
      </c>
      <c r="AU6" s="215">
        <v>-21</v>
      </c>
      <c r="AV6" s="129">
        <f>IF(OR(AND(AP6&lt;0,AU6&gt;0),AND(AP6&gt;0,AU6&lt;0),AP6=0,AP6="-",AU6="-"),"-",(AU6-AP6)/AP6)</f>
        <v>0.5</v>
      </c>
      <c r="AW6" s="140"/>
      <c r="AY6" s="158"/>
    </row>
    <row r="7" spans="1:51" s="4" customFormat="1" ht="12.75" customHeight="1">
      <c r="A7" s="46" t="s">
        <v>24</v>
      </c>
      <c r="B7" s="212">
        <f t="shared" si="0"/>
        <v>-1445</v>
      </c>
      <c r="C7" s="197">
        <f t="shared" si="1"/>
        <v>-1252</v>
      </c>
      <c r="D7" s="197">
        <f t="shared" si="2"/>
        <v>-978</v>
      </c>
      <c r="E7" s="197">
        <f t="shared" si="3"/>
        <v>-866</v>
      </c>
      <c r="F7" s="196">
        <f>SUM(B7:E7)</f>
        <v>-4541</v>
      </c>
      <c r="G7" s="212">
        <f>SUM(O7,W7,AE7,AM7,AU7)</f>
        <v>-1362</v>
      </c>
      <c r="H7" s="303">
        <f aca="true" t="shared" si="6" ref="H7:H37">IF(OR(AND(B7&lt;0,G7&gt;0),AND(B7&gt;0,G7&lt;0),B7=0,B7="-",G7="-"),"-",(G7-B7)/B7)</f>
        <v>-0.057439446366782006</v>
      </c>
      <c r="I7" s="17"/>
      <c r="J7" s="212">
        <v>-1310</v>
      </c>
      <c r="K7" s="76">
        <v>-1121</v>
      </c>
      <c r="L7" s="76">
        <v>-859</v>
      </c>
      <c r="M7" s="76">
        <v>-692</v>
      </c>
      <c r="N7" s="196">
        <f aca="true" t="shared" si="7" ref="N7:N33">SUM(J7:M7)</f>
        <v>-3982</v>
      </c>
      <c r="O7" s="215">
        <v>-1227</v>
      </c>
      <c r="P7" s="303">
        <f aca="true" t="shared" si="8" ref="P7:P37">IF(OR(AND(J7&lt;0,O7&gt;0),AND(J7&gt;0,O7&lt;0),J7=0,J7="-",O7="-"),"-",(O7-J7)/J7)</f>
        <v>-0.0633587786259542</v>
      </c>
      <c r="Q7" s="17"/>
      <c r="R7" s="215">
        <v>-149</v>
      </c>
      <c r="S7" s="76">
        <v>-142</v>
      </c>
      <c r="T7" s="76">
        <v>-136</v>
      </c>
      <c r="U7" s="76">
        <v>-190</v>
      </c>
      <c r="V7" s="196">
        <f>SUM(R7:U7)</f>
        <v>-617</v>
      </c>
      <c r="W7" s="215">
        <v>-156</v>
      </c>
      <c r="X7" s="129">
        <f aca="true" t="shared" si="9" ref="X7:X37">IF(OR(AND(R7&lt;0,W7&gt;0),AND(R7&gt;0,W7&lt;0),R7=0,R7="-",W7="-"),"-",(W7-R7)/R7)</f>
        <v>0.04697986577181208</v>
      </c>
      <c r="Y7" s="17"/>
      <c r="Z7" s="391">
        <v>0</v>
      </c>
      <c r="AA7" s="392">
        <v>0</v>
      </c>
      <c r="AB7" s="392">
        <v>0</v>
      </c>
      <c r="AC7" s="392">
        <v>0</v>
      </c>
      <c r="AD7" s="196">
        <f>SUM(Z7:AC7)</f>
        <v>0</v>
      </c>
      <c r="AE7" s="391">
        <v>0</v>
      </c>
      <c r="AF7" s="129" t="str">
        <f aca="true" t="shared" si="10" ref="AF7:AF37">IF(OR(AND(Z7&lt;0,AE7&gt;0),AND(Z7&gt;0,AE7&lt;0),Z7=0,Z7="-",AE7="-"),"-",(AE7-Z7)/Z7)</f>
        <v>-</v>
      </c>
      <c r="AG7" s="17"/>
      <c r="AH7" s="391">
        <v>0</v>
      </c>
      <c r="AI7" s="392">
        <v>0</v>
      </c>
      <c r="AJ7" s="392">
        <v>0</v>
      </c>
      <c r="AK7" s="392">
        <v>0</v>
      </c>
      <c r="AL7" s="196">
        <f t="shared" si="4"/>
        <v>0</v>
      </c>
      <c r="AM7" s="391">
        <v>0</v>
      </c>
      <c r="AN7" s="129" t="str">
        <f aca="true" t="shared" si="11" ref="AN7:AN37">IF(OR(AND(AH7&lt;0,AM7&gt;0),AND(AH7&gt;0,AM7&lt;0),AH7=0,AH7="-",AM7="-"),"-",(AM7-AH7)/AH7)</f>
        <v>-</v>
      </c>
      <c r="AO7" s="17"/>
      <c r="AP7" s="215">
        <v>14</v>
      </c>
      <c r="AQ7" s="76">
        <v>11</v>
      </c>
      <c r="AR7" s="76">
        <v>17</v>
      </c>
      <c r="AS7" s="76">
        <v>16</v>
      </c>
      <c r="AT7" s="196">
        <f>SUM(AP7:AS7)</f>
        <v>58</v>
      </c>
      <c r="AU7" s="215">
        <v>21</v>
      </c>
      <c r="AV7" s="129">
        <f aca="true" t="shared" si="12" ref="AV7:AV37">IF(OR(AND(AP7&lt;0,AU7&gt;0),AND(AP7&gt;0,AU7&lt;0),AP7=0,AP7="-",AU7="-"),"-",(AU7-AP7)/AP7)</f>
        <v>0.5</v>
      </c>
      <c r="AW7" s="17"/>
      <c r="AY7" s="158"/>
    </row>
    <row r="8" spans="1:51" s="4" customFormat="1" ht="12.75" customHeight="1">
      <c r="A8" s="47" t="s">
        <v>25</v>
      </c>
      <c r="B8" s="212">
        <f t="shared" si="0"/>
        <v>-3688</v>
      </c>
      <c r="C8" s="197">
        <f t="shared" si="1"/>
        <v>695</v>
      </c>
      <c r="D8" s="197">
        <f t="shared" si="2"/>
        <v>922</v>
      </c>
      <c r="E8" s="197">
        <f t="shared" si="3"/>
        <v>1189</v>
      </c>
      <c r="F8" s="196">
        <f>SUM(B8:E8)</f>
        <v>-882</v>
      </c>
      <c r="G8" s="212">
        <f>SUM(O8,W8,AE8,AM8,AU8)</f>
        <v>-3763</v>
      </c>
      <c r="H8" s="303">
        <f t="shared" si="6"/>
        <v>0.020336225596529284</v>
      </c>
      <c r="I8" s="17"/>
      <c r="J8" s="212">
        <v>-3575</v>
      </c>
      <c r="K8" s="76">
        <v>746</v>
      </c>
      <c r="L8" s="76">
        <v>976</v>
      </c>
      <c r="M8" s="76">
        <v>1303</v>
      </c>
      <c r="N8" s="196">
        <f t="shared" si="7"/>
        <v>-550</v>
      </c>
      <c r="O8" s="215">
        <v>-3580</v>
      </c>
      <c r="P8" s="303">
        <f t="shared" si="8"/>
        <v>0.0013986013986013986</v>
      </c>
      <c r="Q8" s="17"/>
      <c r="R8" s="215">
        <v>-113</v>
      </c>
      <c r="S8" s="76">
        <v>-51</v>
      </c>
      <c r="T8" s="76">
        <v>-54</v>
      </c>
      <c r="U8" s="76">
        <v>-114</v>
      </c>
      <c r="V8" s="196">
        <f>SUM(R8:U8)</f>
        <v>-332</v>
      </c>
      <c r="W8" s="215">
        <v>-183</v>
      </c>
      <c r="X8" s="133">
        <f t="shared" si="9"/>
        <v>0.6194690265486725</v>
      </c>
      <c r="Y8" s="17"/>
      <c r="Z8" s="391">
        <v>0</v>
      </c>
      <c r="AA8" s="392">
        <v>0</v>
      </c>
      <c r="AB8" s="392">
        <v>0</v>
      </c>
      <c r="AC8" s="392">
        <v>0</v>
      </c>
      <c r="AD8" s="196">
        <f>SUM(Z8:AC8)</f>
        <v>0</v>
      </c>
      <c r="AE8" s="391">
        <v>0</v>
      </c>
      <c r="AF8" s="133" t="str">
        <f t="shared" si="10"/>
        <v>-</v>
      </c>
      <c r="AG8" s="17"/>
      <c r="AH8" s="391">
        <v>0</v>
      </c>
      <c r="AI8" s="392">
        <v>0</v>
      </c>
      <c r="AJ8" s="392">
        <v>0</v>
      </c>
      <c r="AK8" s="392">
        <v>0</v>
      </c>
      <c r="AL8" s="196">
        <f t="shared" si="4"/>
        <v>0</v>
      </c>
      <c r="AM8" s="391">
        <v>0</v>
      </c>
      <c r="AN8" s="133" t="str">
        <f t="shared" si="11"/>
        <v>-</v>
      </c>
      <c r="AO8" s="17"/>
      <c r="AP8" s="391">
        <v>0</v>
      </c>
      <c r="AQ8" s="392">
        <v>0</v>
      </c>
      <c r="AR8" s="392">
        <v>0</v>
      </c>
      <c r="AS8" s="392">
        <v>0</v>
      </c>
      <c r="AT8" s="196">
        <f>SUM(AP8:AS8)</f>
        <v>0</v>
      </c>
      <c r="AU8" s="391">
        <v>0</v>
      </c>
      <c r="AV8" s="133" t="str">
        <f t="shared" si="12"/>
        <v>-</v>
      </c>
      <c r="AW8" s="17"/>
      <c r="AY8" s="158"/>
    </row>
    <row r="9" spans="1:51" s="84" customFormat="1" ht="12.75" customHeight="1">
      <c r="A9" s="83" t="s">
        <v>3</v>
      </c>
      <c r="B9" s="199">
        <f t="shared" si="0"/>
        <v>16672</v>
      </c>
      <c r="C9" s="198">
        <f t="shared" si="1"/>
        <v>16291</v>
      </c>
      <c r="D9" s="198">
        <f t="shared" si="2"/>
        <v>16637</v>
      </c>
      <c r="E9" s="198">
        <f t="shared" si="3"/>
        <v>17028</v>
      </c>
      <c r="F9" s="198">
        <f>SUM(B9:E9)</f>
        <v>66628</v>
      </c>
      <c r="G9" s="199">
        <f>SUM(O9,W9,AE9,AM9,AU9)</f>
        <v>16686</v>
      </c>
      <c r="H9" s="304">
        <f t="shared" si="6"/>
        <v>0.0008397312859884837</v>
      </c>
      <c r="I9" s="83"/>
      <c r="J9" s="199">
        <f>SUM(J6:J8)</f>
        <v>10312</v>
      </c>
      <c r="K9" s="77">
        <f>SUM(K6:K8)</f>
        <v>10379</v>
      </c>
      <c r="L9" s="77">
        <f>SUM(L6:L8)</f>
        <v>10768</v>
      </c>
      <c r="M9" s="77">
        <f>SUM(M6:M8)</f>
        <v>10588</v>
      </c>
      <c r="N9" s="198">
        <f t="shared" si="7"/>
        <v>42047</v>
      </c>
      <c r="O9" s="35">
        <f>SUM(O6:O8)</f>
        <v>10410</v>
      </c>
      <c r="P9" s="304">
        <f t="shared" si="8"/>
        <v>0.009503491078355315</v>
      </c>
      <c r="Q9" s="83"/>
      <c r="R9" s="35">
        <f>SUM(R6:R8)</f>
        <v>6360</v>
      </c>
      <c r="S9" s="77">
        <f>SUM(S6:S8)</f>
        <v>5912</v>
      </c>
      <c r="T9" s="77">
        <f>SUM(T6:T8)</f>
        <v>5869</v>
      </c>
      <c r="U9" s="77">
        <f>SUM(U6:U8)</f>
        <v>6440</v>
      </c>
      <c r="V9" s="198">
        <f>SUM(R9:U9)</f>
        <v>24581</v>
      </c>
      <c r="W9" s="35">
        <f>SUM(W6:W8)</f>
        <v>6276</v>
      </c>
      <c r="X9" s="133">
        <f t="shared" si="9"/>
        <v>-0.013207547169811321</v>
      </c>
      <c r="Y9" s="83"/>
      <c r="Z9" s="35">
        <f>SUM(Z6:Z8)</f>
        <v>0</v>
      </c>
      <c r="AA9" s="77">
        <f>SUM(AA6:AA8)</f>
        <v>0</v>
      </c>
      <c r="AB9" s="77">
        <f>SUM(AB6:AB8)</f>
        <v>0</v>
      </c>
      <c r="AC9" s="77">
        <f>SUM(AC6:AC8)</f>
        <v>0</v>
      </c>
      <c r="AD9" s="198">
        <f>SUM(Z9:AC9)</f>
        <v>0</v>
      </c>
      <c r="AE9" s="35">
        <f>SUM(AE6:AE8)</f>
        <v>0</v>
      </c>
      <c r="AF9" s="133" t="str">
        <f t="shared" si="10"/>
        <v>-</v>
      </c>
      <c r="AG9" s="83"/>
      <c r="AH9" s="35">
        <f>SUM(AH6:AH8)</f>
        <v>0</v>
      </c>
      <c r="AI9" s="77">
        <f>SUM(AI6:AI8)</f>
        <v>0</v>
      </c>
      <c r="AJ9" s="77">
        <f>SUM(AJ6:AJ8)</f>
        <v>0</v>
      </c>
      <c r="AK9" s="77">
        <f>SUM(AK6:AK8)</f>
        <v>0</v>
      </c>
      <c r="AL9" s="198">
        <f t="shared" si="4"/>
        <v>0</v>
      </c>
      <c r="AM9" s="35">
        <f>SUM(AM6:AM8)</f>
        <v>0</v>
      </c>
      <c r="AN9" s="133" t="str">
        <f t="shared" si="11"/>
        <v>-</v>
      </c>
      <c r="AO9" s="83"/>
      <c r="AP9" s="35">
        <f>SUM(AP6:AP8)</f>
        <v>0</v>
      </c>
      <c r="AQ9" s="77">
        <f>SUM(AQ6:AQ8)</f>
        <v>0</v>
      </c>
      <c r="AR9" s="77">
        <f>SUM(AR6:AR8)</f>
        <v>0</v>
      </c>
      <c r="AS9" s="77">
        <f>SUM(AS6:AS8)</f>
        <v>0</v>
      </c>
      <c r="AT9" s="198">
        <f t="shared" si="5"/>
        <v>0</v>
      </c>
      <c r="AU9" s="35">
        <f>SUM(AU6:AU8)</f>
        <v>0</v>
      </c>
      <c r="AV9" s="133" t="str">
        <f t="shared" si="12"/>
        <v>-</v>
      </c>
      <c r="AW9" s="82"/>
      <c r="AY9" s="157"/>
    </row>
    <row r="10" spans="1:51" s="4" customFormat="1" ht="12.75" customHeight="1">
      <c r="A10" s="16" t="s">
        <v>4</v>
      </c>
      <c r="B10" s="212">
        <f t="shared" si="0"/>
        <v>5167</v>
      </c>
      <c r="C10" s="197">
        <f t="shared" si="1"/>
        <v>5413</v>
      </c>
      <c r="D10" s="197">
        <f t="shared" si="2"/>
        <v>5129</v>
      </c>
      <c r="E10" s="197">
        <f t="shared" si="3"/>
        <v>5210</v>
      </c>
      <c r="F10" s="196">
        <f aca="true" t="shared" si="13" ref="F10:F33">SUM(B10:E10)</f>
        <v>20919</v>
      </c>
      <c r="G10" s="212">
        <f aca="true" t="shared" si="14" ref="G10:G15">SUM(O10,W10,AE10,AM10,AU10)</f>
        <v>5139</v>
      </c>
      <c r="H10" s="303">
        <f t="shared" si="6"/>
        <v>-0.005419005225469325</v>
      </c>
      <c r="I10" s="17"/>
      <c r="J10" s="212">
        <v>887</v>
      </c>
      <c r="K10" s="76">
        <v>932</v>
      </c>
      <c r="L10" s="76">
        <v>886</v>
      </c>
      <c r="M10" s="76">
        <v>890</v>
      </c>
      <c r="N10" s="196">
        <f t="shared" si="7"/>
        <v>3595</v>
      </c>
      <c r="O10" s="215">
        <v>853</v>
      </c>
      <c r="P10" s="303">
        <f t="shared" si="8"/>
        <v>-0.038331454340473504</v>
      </c>
      <c r="Q10" s="17"/>
      <c r="R10" s="215">
        <v>4077</v>
      </c>
      <c r="S10" s="76">
        <v>4369</v>
      </c>
      <c r="T10" s="76">
        <v>4127</v>
      </c>
      <c r="U10" s="76">
        <v>4194</v>
      </c>
      <c r="V10" s="196">
        <f>SUM(R10:U10)</f>
        <v>16767</v>
      </c>
      <c r="W10" s="215">
        <v>4159</v>
      </c>
      <c r="X10" s="129">
        <f t="shared" si="9"/>
        <v>0.020112828059847928</v>
      </c>
      <c r="Y10" s="17"/>
      <c r="Z10" s="215">
        <v>11</v>
      </c>
      <c r="AA10" s="76">
        <v>10</v>
      </c>
      <c r="AB10" s="76">
        <v>9</v>
      </c>
      <c r="AC10" s="76">
        <v>10</v>
      </c>
      <c r="AD10" s="196">
        <f aca="true" t="shared" si="15" ref="AD10:AD36">SUM(Z10:AC10)</f>
        <v>40</v>
      </c>
      <c r="AE10" s="215">
        <v>2</v>
      </c>
      <c r="AF10" s="129">
        <f t="shared" si="10"/>
        <v>-0.8181818181818182</v>
      </c>
      <c r="AG10" s="17"/>
      <c r="AH10" s="215">
        <v>282</v>
      </c>
      <c r="AI10" s="76">
        <v>207</v>
      </c>
      <c r="AJ10" s="76">
        <v>202</v>
      </c>
      <c r="AK10" s="76">
        <v>212</v>
      </c>
      <c r="AL10" s="196">
        <f t="shared" si="4"/>
        <v>903</v>
      </c>
      <c r="AM10" s="215">
        <v>208</v>
      </c>
      <c r="AN10" s="129">
        <f t="shared" si="11"/>
        <v>-0.2624113475177305</v>
      </c>
      <c r="AO10" s="17"/>
      <c r="AP10" s="215">
        <v>-90</v>
      </c>
      <c r="AQ10" s="76">
        <v>-105</v>
      </c>
      <c r="AR10" s="76">
        <v>-95</v>
      </c>
      <c r="AS10" s="76">
        <v>-96</v>
      </c>
      <c r="AT10" s="196">
        <f t="shared" si="5"/>
        <v>-386</v>
      </c>
      <c r="AU10" s="215">
        <v>-83</v>
      </c>
      <c r="AV10" s="129">
        <f t="shared" si="12"/>
        <v>-0.07777777777777778</v>
      </c>
      <c r="AW10" s="17"/>
      <c r="AY10" s="157"/>
    </row>
    <row r="11" spans="1:51" s="4" customFormat="1" ht="12.75" customHeight="1">
      <c r="A11" s="16" t="s">
        <v>7</v>
      </c>
      <c r="B11" s="212">
        <f t="shared" si="0"/>
        <v>-225</v>
      </c>
      <c r="C11" s="197">
        <f t="shared" si="1"/>
        <v>-701</v>
      </c>
      <c r="D11" s="197">
        <f t="shared" si="2"/>
        <v>-563</v>
      </c>
      <c r="E11" s="197">
        <f t="shared" si="3"/>
        <v>-355</v>
      </c>
      <c r="F11" s="196">
        <f t="shared" si="13"/>
        <v>-1844</v>
      </c>
      <c r="G11" s="212">
        <f t="shared" si="14"/>
        <v>-319</v>
      </c>
      <c r="H11" s="303">
        <f t="shared" si="6"/>
        <v>0.4177777777777778</v>
      </c>
      <c r="I11" s="17"/>
      <c r="J11" s="212">
        <v>-1</v>
      </c>
      <c r="K11" s="76">
        <v>-12</v>
      </c>
      <c r="L11" s="76">
        <v>-42</v>
      </c>
      <c r="M11" s="76">
        <v>5</v>
      </c>
      <c r="N11" s="196">
        <f t="shared" si="7"/>
        <v>-50</v>
      </c>
      <c r="O11" s="215">
        <v>-45</v>
      </c>
      <c r="P11" s="303">
        <f t="shared" si="8"/>
        <v>44</v>
      </c>
      <c r="Q11" s="17"/>
      <c r="R11" s="215">
        <v>-231</v>
      </c>
      <c r="S11" s="76">
        <v>-692</v>
      </c>
      <c r="T11" s="76">
        <v>-530</v>
      </c>
      <c r="U11" s="76">
        <v>-351</v>
      </c>
      <c r="V11" s="196">
        <f aca="true" t="shared" si="16" ref="V11:V36">SUM(R11:U11)</f>
        <v>-1804</v>
      </c>
      <c r="W11" s="215">
        <v>-269</v>
      </c>
      <c r="X11" s="129">
        <f t="shared" si="9"/>
        <v>0.1645021645021645</v>
      </c>
      <c r="Y11" s="17"/>
      <c r="Z11" s="215">
        <v>7</v>
      </c>
      <c r="AA11" s="76">
        <v>0</v>
      </c>
      <c r="AB11" s="76">
        <v>1</v>
      </c>
      <c r="AC11" s="76">
        <v>5</v>
      </c>
      <c r="AD11" s="196">
        <f t="shared" si="15"/>
        <v>13</v>
      </c>
      <c r="AE11" s="215">
        <v>-1</v>
      </c>
      <c r="AF11" s="129" t="str">
        <f t="shared" si="10"/>
        <v>-</v>
      </c>
      <c r="AG11" s="17"/>
      <c r="AH11" s="215">
        <v>1</v>
      </c>
      <c r="AI11" s="76">
        <v>1</v>
      </c>
      <c r="AJ11" s="76">
        <v>8</v>
      </c>
      <c r="AK11" s="76">
        <v>-16</v>
      </c>
      <c r="AL11" s="196">
        <f t="shared" si="4"/>
        <v>-6</v>
      </c>
      <c r="AM11" s="215">
        <v>-4</v>
      </c>
      <c r="AN11" s="129" t="str">
        <f t="shared" si="11"/>
        <v>-</v>
      </c>
      <c r="AO11" s="17"/>
      <c r="AP11" s="215">
        <v>-1</v>
      </c>
      <c r="AQ11" s="76">
        <v>2</v>
      </c>
      <c r="AR11" s="76">
        <v>0</v>
      </c>
      <c r="AS11" s="76">
        <v>2</v>
      </c>
      <c r="AT11" s="196">
        <f t="shared" si="5"/>
        <v>3</v>
      </c>
      <c r="AU11" s="215" t="s">
        <v>143</v>
      </c>
      <c r="AV11" s="129" t="str">
        <f t="shared" si="12"/>
        <v>-</v>
      </c>
      <c r="AW11" s="17"/>
      <c r="AY11" s="157"/>
    </row>
    <row r="12" spans="1:51" s="4" customFormat="1" ht="12.75" customHeight="1">
      <c r="A12" s="16" t="s">
        <v>8</v>
      </c>
      <c r="B12" s="212">
        <f t="shared" si="0"/>
        <v>1146</v>
      </c>
      <c r="C12" s="197">
        <f t="shared" si="1"/>
        <v>1191</v>
      </c>
      <c r="D12" s="197">
        <f t="shared" si="2"/>
        <v>691</v>
      </c>
      <c r="E12" s="197">
        <f t="shared" si="3"/>
        <v>1258</v>
      </c>
      <c r="F12" s="196">
        <f>SUM(B12:E12)</f>
        <v>4286</v>
      </c>
      <c r="G12" s="212">
        <f t="shared" si="14"/>
        <v>906</v>
      </c>
      <c r="H12" s="129">
        <f t="shared" si="6"/>
        <v>-0.2094240837696335</v>
      </c>
      <c r="I12" s="17"/>
      <c r="J12" s="212">
        <v>171</v>
      </c>
      <c r="K12" s="76">
        <v>244</v>
      </c>
      <c r="L12" s="76">
        <v>92</v>
      </c>
      <c r="M12" s="76">
        <v>82</v>
      </c>
      <c r="N12" s="196">
        <f t="shared" si="7"/>
        <v>589</v>
      </c>
      <c r="O12" s="215">
        <v>109</v>
      </c>
      <c r="P12" s="129">
        <f t="shared" si="8"/>
        <v>-0.36257309941520466</v>
      </c>
      <c r="Q12" s="17"/>
      <c r="R12" s="215">
        <v>933</v>
      </c>
      <c r="S12" s="76">
        <v>742</v>
      </c>
      <c r="T12" s="76">
        <v>570</v>
      </c>
      <c r="U12" s="76">
        <v>1137</v>
      </c>
      <c r="V12" s="196">
        <f t="shared" si="16"/>
        <v>3382</v>
      </c>
      <c r="W12" s="215">
        <v>853</v>
      </c>
      <c r="X12" s="129">
        <f t="shared" si="9"/>
        <v>-0.0857449088960343</v>
      </c>
      <c r="Y12" s="17"/>
      <c r="Z12" s="391">
        <v>0</v>
      </c>
      <c r="AA12" s="392">
        <v>0</v>
      </c>
      <c r="AB12" s="76">
        <v>1</v>
      </c>
      <c r="AC12" s="76">
        <v>1</v>
      </c>
      <c r="AD12" s="196">
        <f t="shared" si="15"/>
        <v>2</v>
      </c>
      <c r="AE12" s="391">
        <v>0</v>
      </c>
      <c r="AF12" s="129" t="str">
        <f t="shared" si="10"/>
        <v>-</v>
      </c>
      <c r="AG12" s="17"/>
      <c r="AH12" s="215">
        <v>82</v>
      </c>
      <c r="AI12" s="76">
        <v>206</v>
      </c>
      <c r="AJ12" s="76">
        <v>26</v>
      </c>
      <c r="AK12" s="76">
        <v>32</v>
      </c>
      <c r="AL12" s="196">
        <f t="shared" si="4"/>
        <v>346</v>
      </c>
      <c r="AM12" s="215">
        <v>17</v>
      </c>
      <c r="AN12" s="129">
        <f t="shared" si="11"/>
        <v>-0.7926829268292683</v>
      </c>
      <c r="AO12" s="17"/>
      <c r="AP12" s="215">
        <v>-40</v>
      </c>
      <c r="AQ12" s="76">
        <v>-1</v>
      </c>
      <c r="AR12" s="76">
        <v>2</v>
      </c>
      <c r="AS12" s="76">
        <v>6</v>
      </c>
      <c r="AT12" s="196">
        <f>SUM(AP12:AS12)</f>
        <v>-33</v>
      </c>
      <c r="AU12" s="215">
        <v>-73</v>
      </c>
      <c r="AV12" s="129">
        <f t="shared" si="12"/>
        <v>0.825</v>
      </c>
      <c r="AW12" s="17"/>
      <c r="AY12" s="157"/>
    </row>
    <row r="13" spans="1:51" s="4" customFormat="1" ht="12.75" customHeight="1">
      <c r="A13" s="16" t="s">
        <v>20</v>
      </c>
      <c r="B13" s="212">
        <f t="shared" si="0"/>
        <v>2754</v>
      </c>
      <c r="C13" s="197">
        <f t="shared" si="1"/>
        <v>2679</v>
      </c>
      <c r="D13" s="197">
        <f t="shared" si="2"/>
        <v>2584</v>
      </c>
      <c r="E13" s="197">
        <f t="shared" si="3"/>
        <v>2475</v>
      </c>
      <c r="F13" s="196">
        <f t="shared" si="13"/>
        <v>10492</v>
      </c>
      <c r="G13" s="212">
        <f t="shared" si="14"/>
        <v>2408</v>
      </c>
      <c r="H13" s="303">
        <f t="shared" si="6"/>
        <v>-0.12563543936092955</v>
      </c>
      <c r="I13" s="17"/>
      <c r="J13" s="212">
        <v>290</v>
      </c>
      <c r="K13" s="76">
        <v>307</v>
      </c>
      <c r="L13" s="76">
        <v>318</v>
      </c>
      <c r="M13" s="76">
        <v>311</v>
      </c>
      <c r="N13" s="196">
        <f t="shared" si="7"/>
        <v>1226</v>
      </c>
      <c r="O13" s="215">
        <v>306</v>
      </c>
      <c r="P13" s="303">
        <f t="shared" si="8"/>
        <v>0.05517241379310345</v>
      </c>
      <c r="Q13" s="17"/>
      <c r="R13" s="215">
        <v>140</v>
      </c>
      <c r="S13" s="76">
        <v>168</v>
      </c>
      <c r="T13" s="76">
        <v>166</v>
      </c>
      <c r="U13" s="76">
        <v>172</v>
      </c>
      <c r="V13" s="196">
        <f t="shared" si="16"/>
        <v>646</v>
      </c>
      <c r="W13" s="215">
        <v>229</v>
      </c>
      <c r="X13" s="129">
        <f t="shared" si="9"/>
        <v>0.6357142857142857</v>
      </c>
      <c r="Y13" s="17"/>
      <c r="Z13" s="215">
        <v>2286</v>
      </c>
      <c r="AA13" s="76">
        <v>2179</v>
      </c>
      <c r="AB13" s="76">
        <v>2059</v>
      </c>
      <c r="AC13" s="76">
        <v>2087</v>
      </c>
      <c r="AD13" s="196">
        <f>SUM(Z13:AC13)</f>
        <v>8611</v>
      </c>
      <c r="AE13" s="215">
        <v>1861</v>
      </c>
      <c r="AF13" s="129">
        <f t="shared" si="10"/>
        <v>-0.18591426071741032</v>
      </c>
      <c r="AG13" s="17"/>
      <c r="AH13" s="215">
        <v>168</v>
      </c>
      <c r="AI13" s="76">
        <v>175</v>
      </c>
      <c r="AJ13" s="76">
        <v>170</v>
      </c>
      <c r="AK13" s="76">
        <v>174</v>
      </c>
      <c r="AL13" s="196">
        <f t="shared" si="4"/>
        <v>687</v>
      </c>
      <c r="AM13" s="215">
        <v>167</v>
      </c>
      <c r="AN13" s="129">
        <f t="shared" si="11"/>
        <v>-0.005952380952380952</v>
      </c>
      <c r="AO13" s="17"/>
      <c r="AP13" s="215">
        <v>-130</v>
      </c>
      <c r="AQ13" s="76">
        <v>-150</v>
      </c>
      <c r="AR13" s="76">
        <v>-129</v>
      </c>
      <c r="AS13" s="76">
        <v>-269</v>
      </c>
      <c r="AT13" s="196">
        <f t="shared" si="5"/>
        <v>-678</v>
      </c>
      <c r="AU13" s="215">
        <v>-155</v>
      </c>
      <c r="AV13" s="129">
        <f t="shared" si="12"/>
        <v>0.19230769230769232</v>
      </c>
      <c r="AW13" s="17"/>
      <c r="AY13" s="157"/>
    </row>
    <row r="14" spans="1:51" s="4" customFormat="1" ht="12.75" customHeight="1">
      <c r="A14" s="16" t="s">
        <v>0</v>
      </c>
      <c r="B14" s="212">
        <f t="shared" si="0"/>
        <v>60</v>
      </c>
      <c r="C14" s="197">
        <f t="shared" si="1"/>
        <v>42</v>
      </c>
      <c r="D14" s="197">
        <f t="shared" si="2"/>
        <v>42</v>
      </c>
      <c r="E14" s="197">
        <f t="shared" si="3"/>
        <v>65</v>
      </c>
      <c r="F14" s="196">
        <f t="shared" si="13"/>
        <v>209</v>
      </c>
      <c r="G14" s="212">
        <f t="shared" si="14"/>
        <v>78</v>
      </c>
      <c r="H14" s="303">
        <f t="shared" si="6"/>
        <v>0.3</v>
      </c>
      <c r="I14" s="17"/>
      <c r="J14" s="212">
        <v>8</v>
      </c>
      <c r="K14" s="76">
        <v>11</v>
      </c>
      <c r="L14" s="76">
        <v>10</v>
      </c>
      <c r="M14" s="76">
        <v>18</v>
      </c>
      <c r="N14" s="196">
        <f t="shared" si="7"/>
        <v>47</v>
      </c>
      <c r="O14" s="215">
        <v>29</v>
      </c>
      <c r="P14" s="303">
        <f t="shared" si="8"/>
        <v>2.625</v>
      </c>
      <c r="Q14" s="17"/>
      <c r="R14" s="215">
        <v>49</v>
      </c>
      <c r="S14" s="76">
        <v>31</v>
      </c>
      <c r="T14" s="76">
        <v>31</v>
      </c>
      <c r="U14" s="76">
        <v>46</v>
      </c>
      <c r="V14" s="196">
        <f t="shared" si="16"/>
        <v>157</v>
      </c>
      <c r="W14" s="215">
        <v>49</v>
      </c>
      <c r="X14" s="129">
        <f t="shared" si="9"/>
        <v>0</v>
      </c>
      <c r="Y14" s="17"/>
      <c r="Z14" s="215">
        <v>3</v>
      </c>
      <c r="AA14" s="76">
        <v>2</v>
      </c>
      <c r="AB14" s="76">
        <v>3</v>
      </c>
      <c r="AC14" s="76">
        <v>2</v>
      </c>
      <c r="AD14" s="196">
        <f t="shared" si="15"/>
        <v>10</v>
      </c>
      <c r="AE14" s="215">
        <v>2</v>
      </c>
      <c r="AF14" s="129">
        <f t="shared" si="10"/>
        <v>-0.3333333333333333</v>
      </c>
      <c r="AG14" s="17"/>
      <c r="AH14" s="215">
        <v>2</v>
      </c>
      <c r="AI14" s="76">
        <v>-1</v>
      </c>
      <c r="AJ14" s="76">
        <v>-1</v>
      </c>
      <c r="AK14" s="76">
        <v>1</v>
      </c>
      <c r="AL14" s="196">
        <f t="shared" si="4"/>
        <v>1</v>
      </c>
      <c r="AM14" s="215" t="s">
        <v>143</v>
      </c>
      <c r="AN14" s="129">
        <f t="shared" si="11"/>
        <v>-1</v>
      </c>
      <c r="AO14" s="17"/>
      <c r="AP14" s="215">
        <v>-2</v>
      </c>
      <c r="AQ14" s="76">
        <v>-1</v>
      </c>
      <c r="AR14" s="76">
        <v>-1</v>
      </c>
      <c r="AS14" s="76">
        <v>-2</v>
      </c>
      <c r="AT14" s="196">
        <f t="shared" si="5"/>
        <v>-6</v>
      </c>
      <c r="AU14" s="215">
        <v>-2</v>
      </c>
      <c r="AV14" s="129">
        <f t="shared" si="12"/>
        <v>0</v>
      </c>
      <c r="AW14" s="17"/>
      <c r="AY14" s="157"/>
    </row>
    <row r="15" spans="1:51" s="4" customFormat="1" ht="12.75" customHeight="1">
      <c r="A15" s="16" t="s">
        <v>23</v>
      </c>
      <c r="B15" s="212">
        <f t="shared" si="0"/>
        <v>178</v>
      </c>
      <c r="C15" s="197">
        <f t="shared" si="1"/>
        <v>184</v>
      </c>
      <c r="D15" s="197">
        <f t="shared" si="2"/>
        <v>181</v>
      </c>
      <c r="E15" s="197">
        <f t="shared" si="3"/>
        <v>183</v>
      </c>
      <c r="F15" s="196">
        <f t="shared" si="13"/>
        <v>726</v>
      </c>
      <c r="G15" s="212">
        <f t="shared" si="14"/>
        <v>169</v>
      </c>
      <c r="H15" s="303">
        <f t="shared" si="6"/>
        <v>-0.05056179775280899</v>
      </c>
      <c r="I15" s="17"/>
      <c r="J15" s="391">
        <v>0</v>
      </c>
      <c r="K15" s="392">
        <v>0</v>
      </c>
      <c r="L15" s="392">
        <v>0</v>
      </c>
      <c r="M15" s="392">
        <v>0</v>
      </c>
      <c r="N15" s="196">
        <f t="shared" si="7"/>
        <v>0</v>
      </c>
      <c r="O15" s="391">
        <v>0</v>
      </c>
      <c r="P15" s="303" t="str">
        <f t="shared" si="8"/>
        <v>-</v>
      </c>
      <c r="Q15" s="17"/>
      <c r="R15" s="391">
        <v>0</v>
      </c>
      <c r="S15" s="392">
        <v>0</v>
      </c>
      <c r="T15" s="392">
        <v>0</v>
      </c>
      <c r="U15" s="392">
        <v>0</v>
      </c>
      <c r="V15" s="196">
        <f t="shared" si="16"/>
        <v>0</v>
      </c>
      <c r="W15" s="391">
        <v>0</v>
      </c>
      <c r="X15" s="133" t="str">
        <f t="shared" si="9"/>
        <v>-</v>
      </c>
      <c r="Y15" s="17"/>
      <c r="Z15" s="391">
        <v>0</v>
      </c>
      <c r="AA15" s="392">
        <v>0</v>
      </c>
      <c r="AB15" s="392">
        <v>0</v>
      </c>
      <c r="AC15" s="392">
        <v>0</v>
      </c>
      <c r="AD15" s="196">
        <f t="shared" si="15"/>
        <v>0</v>
      </c>
      <c r="AE15" s="391">
        <v>0</v>
      </c>
      <c r="AF15" s="133" t="str">
        <f t="shared" si="10"/>
        <v>-</v>
      </c>
      <c r="AG15" s="17"/>
      <c r="AH15" s="215">
        <v>178</v>
      </c>
      <c r="AI15" s="76">
        <v>184</v>
      </c>
      <c r="AJ15" s="76">
        <v>181</v>
      </c>
      <c r="AK15" s="76">
        <v>183</v>
      </c>
      <c r="AL15" s="196">
        <f t="shared" si="4"/>
        <v>726</v>
      </c>
      <c r="AM15" s="215">
        <v>169</v>
      </c>
      <c r="AN15" s="133">
        <f t="shared" si="11"/>
        <v>-0.05056179775280899</v>
      </c>
      <c r="AO15" s="17"/>
      <c r="AP15" s="391">
        <v>0</v>
      </c>
      <c r="AQ15" s="392">
        <v>0</v>
      </c>
      <c r="AR15" s="392">
        <v>0</v>
      </c>
      <c r="AS15" s="392">
        <v>0</v>
      </c>
      <c r="AT15" s="196">
        <f t="shared" si="5"/>
        <v>0</v>
      </c>
      <c r="AU15" s="391">
        <v>0</v>
      </c>
      <c r="AV15" s="133" t="str">
        <f t="shared" si="12"/>
        <v>-</v>
      </c>
      <c r="AW15" s="17"/>
      <c r="AY15" s="157"/>
    </row>
    <row r="16" spans="1:51" s="84" customFormat="1" ht="12.75" customHeight="1">
      <c r="A16" s="83" t="s">
        <v>18</v>
      </c>
      <c r="B16" s="199">
        <f t="shared" si="0"/>
        <v>25752</v>
      </c>
      <c r="C16" s="198">
        <f t="shared" si="1"/>
        <v>25099</v>
      </c>
      <c r="D16" s="198">
        <f t="shared" si="2"/>
        <v>24701</v>
      </c>
      <c r="E16" s="198">
        <f t="shared" si="3"/>
        <v>25864</v>
      </c>
      <c r="F16" s="198">
        <f>SUM(B16:E16)</f>
        <v>101416</v>
      </c>
      <c r="G16" s="199">
        <f>SUM(O16,W16,AE16,AM16,AU16)</f>
        <v>25067</v>
      </c>
      <c r="H16" s="304">
        <f t="shared" si="6"/>
        <v>-0.026599875737806773</v>
      </c>
      <c r="I16" s="83"/>
      <c r="J16" s="199">
        <f>SUM(J9:J15)</f>
        <v>11667</v>
      </c>
      <c r="K16" s="77">
        <f>SUM(K9:K15)</f>
        <v>11861</v>
      </c>
      <c r="L16" s="77">
        <f>SUM(L9:L15)</f>
        <v>12032</v>
      </c>
      <c r="M16" s="77">
        <f>SUM(M9:M15)</f>
        <v>11894</v>
      </c>
      <c r="N16" s="198">
        <f>SUM(J16:M16)</f>
        <v>47454</v>
      </c>
      <c r="O16" s="35">
        <f>SUM(O9:O15)</f>
        <v>11662</v>
      </c>
      <c r="P16" s="304">
        <f t="shared" si="8"/>
        <v>-0.00042855918402331364</v>
      </c>
      <c r="Q16" s="83"/>
      <c r="R16" s="35">
        <f>SUM(R9:R15)</f>
        <v>11328</v>
      </c>
      <c r="S16" s="77">
        <f>SUM(S9:S15)</f>
        <v>10530</v>
      </c>
      <c r="T16" s="77">
        <f>SUM(T9:T15)</f>
        <v>10233</v>
      </c>
      <c r="U16" s="77">
        <f>SUM(U9:U15)</f>
        <v>11638</v>
      </c>
      <c r="V16" s="198">
        <f>SUM(R16:U16)</f>
        <v>43729</v>
      </c>
      <c r="W16" s="35">
        <f>SUM(W9:W15)</f>
        <v>11297</v>
      </c>
      <c r="X16" s="133">
        <f t="shared" si="9"/>
        <v>-0.0027365819209039547</v>
      </c>
      <c r="Y16" s="83"/>
      <c r="Z16" s="35">
        <f>SUM(Z9:Z15)</f>
        <v>2307</v>
      </c>
      <c r="AA16" s="77">
        <f>SUM(AA9:AA15)</f>
        <v>2191</v>
      </c>
      <c r="AB16" s="77">
        <f>SUM(AB9:AB15)</f>
        <v>2073</v>
      </c>
      <c r="AC16" s="77">
        <f>SUM(AC9:AC15)</f>
        <v>2105</v>
      </c>
      <c r="AD16" s="198">
        <f t="shared" si="15"/>
        <v>8676</v>
      </c>
      <c r="AE16" s="35">
        <f>SUM(AE9:AE15)</f>
        <v>1864</v>
      </c>
      <c r="AF16" s="133">
        <f t="shared" si="10"/>
        <v>-0.19202427394885133</v>
      </c>
      <c r="AG16" s="83"/>
      <c r="AH16" s="35">
        <f>SUM(AH9:AH15)</f>
        <v>713</v>
      </c>
      <c r="AI16" s="77">
        <f>SUM(AI9:AI15)</f>
        <v>772</v>
      </c>
      <c r="AJ16" s="77">
        <f>SUM(AJ9:AJ15)</f>
        <v>586</v>
      </c>
      <c r="AK16" s="77">
        <f>SUM(AK9:AK15)</f>
        <v>586</v>
      </c>
      <c r="AL16" s="198">
        <f t="shared" si="4"/>
        <v>2657</v>
      </c>
      <c r="AM16" s="35">
        <f>SUM(AM9:AM15)</f>
        <v>557</v>
      </c>
      <c r="AN16" s="133">
        <f t="shared" si="11"/>
        <v>-0.2187938288920056</v>
      </c>
      <c r="AO16" s="83"/>
      <c r="AP16" s="35">
        <f>SUM(AP9:AP15)</f>
        <v>-263</v>
      </c>
      <c r="AQ16" s="77">
        <f>SUM(AQ9:AQ15)</f>
        <v>-255</v>
      </c>
      <c r="AR16" s="77">
        <f>SUM(AR9:AR15)</f>
        <v>-223</v>
      </c>
      <c r="AS16" s="77">
        <f>SUM(AS9:AS15)</f>
        <v>-359</v>
      </c>
      <c r="AT16" s="198">
        <f t="shared" si="5"/>
        <v>-1100</v>
      </c>
      <c r="AU16" s="35">
        <f>SUM(AU9:AU15)</f>
        <v>-313</v>
      </c>
      <c r="AV16" s="133">
        <f t="shared" si="12"/>
        <v>0.19011406844106463</v>
      </c>
      <c r="AW16" s="82"/>
      <c r="AY16" s="157"/>
    </row>
    <row r="17" spans="1:51" s="24" customFormat="1" ht="12.75" customHeight="1">
      <c r="A17" s="25" t="s">
        <v>49</v>
      </c>
      <c r="B17" s="212">
        <f t="shared" si="0"/>
        <v>-12182</v>
      </c>
      <c r="C17" s="197">
        <f t="shared" si="1"/>
        <v>-12877</v>
      </c>
      <c r="D17" s="197">
        <f t="shared" si="2"/>
        <v>-12268</v>
      </c>
      <c r="E17" s="197">
        <f t="shared" si="3"/>
        <v>-12851</v>
      </c>
      <c r="F17" s="196">
        <f t="shared" si="13"/>
        <v>-50178</v>
      </c>
      <c r="G17" s="212">
        <f>SUM(O17,W17,AE17,AM17,AU17)</f>
        <v>-12332</v>
      </c>
      <c r="H17" s="303">
        <f t="shared" si="6"/>
        <v>0.01231324905598424</v>
      </c>
      <c r="I17" s="17"/>
      <c r="J17" s="212">
        <v>-7218</v>
      </c>
      <c r="K17" s="76">
        <v>-7803</v>
      </c>
      <c r="L17" s="76">
        <v>-7537</v>
      </c>
      <c r="M17" s="76">
        <v>-7088</v>
      </c>
      <c r="N17" s="196">
        <f t="shared" si="7"/>
        <v>-29646</v>
      </c>
      <c r="O17" s="215">
        <v>-7133</v>
      </c>
      <c r="P17" s="303">
        <f t="shared" si="8"/>
        <v>-0.011776115267387088</v>
      </c>
      <c r="Q17" s="17"/>
      <c r="R17" s="215">
        <v>-4972</v>
      </c>
      <c r="S17" s="76">
        <v>-5080</v>
      </c>
      <c r="T17" s="76">
        <v>-4734</v>
      </c>
      <c r="U17" s="76">
        <v>-5782</v>
      </c>
      <c r="V17" s="196">
        <f t="shared" si="16"/>
        <v>-20568</v>
      </c>
      <c r="W17" s="215">
        <v>-5210</v>
      </c>
      <c r="X17" s="129">
        <f t="shared" si="9"/>
        <v>0.047868061142397424</v>
      </c>
      <c r="Y17" s="17"/>
      <c r="Z17" s="391">
        <v>0</v>
      </c>
      <c r="AA17" s="392">
        <v>0</v>
      </c>
      <c r="AB17" s="392">
        <v>0</v>
      </c>
      <c r="AC17" s="392">
        <v>0</v>
      </c>
      <c r="AD17" s="196">
        <f t="shared" si="15"/>
        <v>0</v>
      </c>
      <c r="AE17" s="391">
        <v>0</v>
      </c>
      <c r="AF17" s="129" t="str">
        <f t="shared" si="10"/>
        <v>-</v>
      </c>
      <c r="AG17" s="17"/>
      <c r="AH17" s="391">
        <v>0</v>
      </c>
      <c r="AI17" s="392">
        <v>0</v>
      </c>
      <c r="AJ17" s="392">
        <v>0</v>
      </c>
      <c r="AK17" s="392">
        <v>0</v>
      </c>
      <c r="AL17" s="196">
        <f t="shared" si="4"/>
        <v>0</v>
      </c>
      <c r="AM17" s="391">
        <v>0</v>
      </c>
      <c r="AN17" s="129" t="str">
        <f t="shared" si="11"/>
        <v>-</v>
      </c>
      <c r="AO17" s="17"/>
      <c r="AP17" s="215">
        <v>8</v>
      </c>
      <c r="AQ17" s="76">
        <v>6</v>
      </c>
      <c r="AR17" s="76">
        <v>3</v>
      </c>
      <c r="AS17" s="76">
        <v>19</v>
      </c>
      <c r="AT17" s="196">
        <f t="shared" si="5"/>
        <v>36</v>
      </c>
      <c r="AU17" s="215">
        <v>11</v>
      </c>
      <c r="AV17" s="129">
        <f t="shared" si="12"/>
        <v>0.375</v>
      </c>
      <c r="AW17" s="17"/>
      <c r="AY17" s="157"/>
    </row>
    <row r="18" spans="1:51" s="24" customFormat="1" ht="12.75" customHeight="1">
      <c r="A18" s="25" t="s">
        <v>50</v>
      </c>
      <c r="B18" s="212">
        <f t="shared" si="0"/>
        <v>544</v>
      </c>
      <c r="C18" s="197">
        <f t="shared" si="1"/>
        <v>905</v>
      </c>
      <c r="D18" s="197">
        <f t="shared" si="2"/>
        <v>394</v>
      </c>
      <c r="E18" s="197">
        <f t="shared" si="3"/>
        <v>533</v>
      </c>
      <c r="F18" s="196">
        <f t="shared" si="13"/>
        <v>2376</v>
      </c>
      <c r="G18" s="212">
        <f>SUM(O18,W18,AE18,AM18,AU18)</f>
        <v>523</v>
      </c>
      <c r="H18" s="303">
        <f t="shared" si="6"/>
        <v>-0.03860294117647059</v>
      </c>
      <c r="I18" s="17"/>
      <c r="J18" s="212">
        <v>405</v>
      </c>
      <c r="K18" s="76">
        <v>819</v>
      </c>
      <c r="L18" s="76">
        <v>304</v>
      </c>
      <c r="M18" s="76">
        <v>405</v>
      </c>
      <c r="N18" s="196">
        <f t="shared" si="7"/>
        <v>1933</v>
      </c>
      <c r="O18" s="215">
        <v>406</v>
      </c>
      <c r="P18" s="303">
        <f t="shared" si="8"/>
        <v>0.0024691358024691358</v>
      </c>
      <c r="Q18" s="17"/>
      <c r="R18" s="215">
        <v>146</v>
      </c>
      <c r="S18" s="76">
        <v>90</v>
      </c>
      <c r="T18" s="76">
        <v>91</v>
      </c>
      <c r="U18" s="76">
        <v>145</v>
      </c>
      <c r="V18" s="196">
        <f t="shared" si="16"/>
        <v>472</v>
      </c>
      <c r="W18" s="215">
        <v>129</v>
      </c>
      <c r="X18" s="133">
        <f t="shared" si="9"/>
        <v>-0.11643835616438356</v>
      </c>
      <c r="Y18" s="17"/>
      <c r="Z18" s="391">
        <v>0</v>
      </c>
      <c r="AA18" s="392">
        <v>0</v>
      </c>
      <c r="AB18" s="392">
        <v>0</v>
      </c>
      <c r="AC18" s="392">
        <v>0</v>
      </c>
      <c r="AD18" s="196">
        <f t="shared" si="15"/>
        <v>0</v>
      </c>
      <c r="AE18" s="391">
        <v>0</v>
      </c>
      <c r="AF18" s="133" t="str">
        <f t="shared" si="10"/>
        <v>-</v>
      </c>
      <c r="AG18" s="17"/>
      <c r="AH18" s="391">
        <v>0</v>
      </c>
      <c r="AI18" s="392">
        <v>0</v>
      </c>
      <c r="AJ18" s="392">
        <v>0</v>
      </c>
      <c r="AK18" s="392">
        <v>0</v>
      </c>
      <c r="AL18" s="196">
        <f t="shared" si="4"/>
        <v>0</v>
      </c>
      <c r="AM18" s="391">
        <v>0</v>
      </c>
      <c r="AN18" s="133" t="str">
        <f t="shared" si="11"/>
        <v>-</v>
      </c>
      <c r="AO18" s="17"/>
      <c r="AP18" s="215">
        <v>-7</v>
      </c>
      <c r="AQ18" s="76">
        <v>-4</v>
      </c>
      <c r="AR18" s="76">
        <v>-1</v>
      </c>
      <c r="AS18" s="76">
        <v>-17</v>
      </c>
      <c r="AT18" s="196">
        <f t="shared" si="5"/>
        <v>-29</v>
      </c>
      <c r="AU18" s="215">
        <v>-12</v>
      </c>
      <c r="AV18" s="133">
        <f t="shared" si="12"/>
        <v>0.7142857142857143</v>
      </c>
      <c r="AW18" s="17"/>
      <c r="AY18" s="157"/>
    </row>
    <row r="19" spans="1:51" s="84" customFormat="1" ht="12.75" customHeight="1">
      <c r="A19" s="83" t="s">
        <v>9</v>
      </c>
      <c r="B19" s="199">
        <f t="shared" si="0"/>
        <v>-11638</v>
      </c>
      <c r="C19" s="198">
        <f t="shared" si="1"/>
        <v>-11972</v>
      </c>
      <c r="D19" s="198">
        <f t="shared" si="2"/>
        <v>-11874</v>
      </c>
      <c r="E19" s="198">
        <f t="shared" si="3"/>
        <v>-12318</v>
      </c>
      <c r="F19" s="198">
        <f>SUM(B19:E19)</f>
        <v>-47802</v>
      </c>
      <c r="G19" s="199">
        <f>SUM(O19,W19,AE19,AM19,AU19)</f>
        <v>-11809</v>
      </c>
      <c r="H19" s="304">
        <f t="shared" si="6"/>
        <v>0.014693246262244372</v>
      </c>
      <c r="I19" s="83"/>
      <c r="J19" s="199">
        <f>SUM(J17:J18)</f>
        <v>-6813</v>
      </c>
      <c r="K19" s="77">
        <f>SUM(K17:K18)</f>
        <v>-6984</v>
      </c>
      <c r="L19" s="77">
        <f>SUM(L17:L18)</f>
        <v>-7233</v>
      </c>
      <c r="M19" s="77">
        <f>SUM(M17:M18)</f>
        <v>-6683</v>
      </c>
      <c r="N19" s="198">
        <f t="shared" si="7"/>
        <v>-27713</v>
      </c>
      <c r="O19" s="35">
        <f>SUM(O17:O18)</f>
        <v>-6727</v>
      </c>
      <c r="P19" s="304">
        <f t="shared" si="8"/>
        <v>-0.012622926757669161</v>
      </c>
      <c r="Q19" s="83"/>
      <c r="R19" s="35">
        <f>SUM(R17:R18)</f>
        <v>-4826</v>
      </c>
      <c r="S19" s="77">
        <f>SUM(S17:S18)</f>
        <v>-4990</v>
      </c>
      <c r="T19" s="77">
        <f>SUM(T17:T18)</f>
        <v>-4643</v>
      </c>
      <c r="U19" s="77">
        <f>SUM(U17:U18)</f>
        <v>-5637</v>
      </c>
      <c r="V19" s="198">
        <f t="shared" si="16"/>
        <v>-20096</v>
      </c>
      <c r="W19" s="35">
        <f>SUM(W17:W18)</f>
        <v>-5081</v>
      </c>
      <c r="X19" s="133">
        <f t="shared" si="9"/>
        <v>0.05283878988810609</v>
      </c>
      <c r="Y19" s="83"/>
      <c r="Z19" s="35">
        <f>SUM(Z17:Z18)</f>
        <v>0</v>
      </c>
      <c r="AA19" s="77">
        <f>SUM(AA17:AA18)</f>
        <v>0</v>
      </c>
      <c r="AB19" s="77">
        <f>SUM(AB17:AB18)</f>
        <v>0</v>
      </c>
      <c r="AC19" s="77">
        <f>SUM(AC17:AC18)</f>
        <v>0</v>
      </c>
      <c r="AD19" s="198">
        <f t="shared" si="15"/>
        <v>0</v>
      </c>
      <c r="AE19" s="35">
        <f>SUM(AE17:AE18)</f>
        <v>0</v>
      </c>
      <c r="AF19" s="133" t="str">
        <f t="shared" si="10"/>
        <v>-</v>
      </c>
      <c r="AG19" s="83"/>
      <c r="AH19" s="35">
        <f>SUM(AH17:AH18)</f>
        <v>0</v>
      </c>
      <c r="AI19" s="77">
        <f>SUM(AI17:AI18)</f>
        <v>0</v>
      </c>
      <c r="AJ19" s="77">
        <f>SUM(AJ17:AJ18)</f>
        <v>0</v>
      </c>
      <c r="AK19" s="77">
        <f>SUM(AK17:AK18)</f>
        <v>0</v>
      </c>
      <c r="AL19" s="198">
        <f t="shared" si="4"/>
        <v>0</v>
      </c>
      <c r="AM19" s="35">
        <f>SUM(AM17:AM18)</f>
        <v>0</v>
      </c>
      <c r="AN19" s="133" t="str">
        <f t="shared" si="11"/>
        <v>-</v>
      </c>
      <c r="AO19" s="83"/>
      <c r="AP19" s="35">
        <f>SUM(AP17:AP18)</f>
        <v>1</v>
      </c>
      <c r="AQ19" s="77">
        <f>SUM(AQ17:AQ18)</f>
        <v>2</v>
      </c>
      <c r="AR19" s="77">
        <f>SUM(AR17:AR18)</f>
        <v>2</v>
      </c>
      <c r="AS19" s="77">
        <f>SUM(AS17:AS18)</f>
        <v>2</v>
      </c>
      <c r="AT19" s="198">
        <f t="shared" si="5"/>
        <v>7</v>
      </c>
      <c r="AU19" s="35">
        <f>SUM(AU17:AU18)</f>
        <v>-1</v>
      </c>
      <c r="AV19" s="133" t="str">
        <f t="shared" si="12"/>
        <v>-</v>
      </c>
      <c r="AW19" s="82"/>
      <c r="AY19" s="157"/>
    </row>
    <row r="20" spans="1:51" s="24" customFormat="1" ht="12.75" customHeight="1">
      <c r="A20" s="25" t="s">
        <v>10</v>
      </c>
      <c r="B20" s="212">
        <f t="shared" si="0"/>
        <v>-4099</v>
      </c>
      <c r="C20" s="197">
        <f t="shared" si="1"/>
        <v>-3071</v>
      </c>
      <c r="D20" s="197">
        <f t="shared" si="2"/>
        <v>-3247</v>
      </c>
      <c r="E20" s="197">
        <f t="shared" si="3"/>
        <v>-3573</v>
      </c>
      <c r="F20" s="196">
        <f t="shared" si="13"/>
        <v>-13990</v>
      </c>
      <c r="G20" s="212">
        <f aca="true" t="shared" si="17" ref="G20:G30">SUM(O20,W20,AE20,AM20,AU20)</f>
        <v>-3440</v>
      </c>
      <c r="H20" s="303">
        <f t="shared" si="6"/>
        <v>-0.1607709197365211</v>
      </c>
      <c r="I20" s="17"/>
      <c r="J20" s="215">
        <v>-113</v>
      </c>
      <c r="K20" s="76">
        <v>-99</v>
      </c>
      <c r="L20" s="76">
        <v>-106</v>
      </c>
      <c r="M20" s="76">
        <v>-66</v>
      </c>
      <c r="N20" s="196">
        <f t="shared" si="7"/>
        <v>-384</v>
      </c>
      <c r="O20" s="215">
        <v>-125</v>
      </c>
      <c r="P20" s="303">
        <f t="shared" si="8"/>
        <v>0.10619469026548672</v>
      </c>
      <c r="Q20" s="17"/>
      <c r="R20" s="215">
        <v>-4001</v>
      </c>
      <c r="S20" s="76">
        <v>-2928</v>
      </c>
      <c r="T20" s="76">
        <v>-3139</v>
      </c>
      <c r="U20" s="76">
        <v>-3488</v>
      </c>
      <c r="V20" s="196">
        <f t="shared" si="16"/>
        <v>-13556</v>
      </c>
      <c r="W20" s="215">
        <v>-3314</v>
      </c>
      <c r="X20" s="129">
        <f t="shared" si="9"/>
        <v>-0.17170707323169207</v>
      </c>
      <c r="Y20" s="17"/>
      <c r="Z20" s="391">
        <v>0</v>
      </c>
      <c r="AA20" s="392">
        <v>0</v>
      </c>
      <c r="AB20" s="392">
        <v>0</v>
      </c>
      <c r="AC20" s="392">
        <v>0</v>
      </c>
      <c r="AD20" s="196">
        <f t="shared" si="15"/>
        <v>0</v>
      </c>
      <c r="AE20" s="391">
        <v>0</v>
      </c>
      <c r="AF20" s="129" t="str">
        <f t="shared" si="10"/>
        <v>-</v>
      </c>
      <c r="AG20" s="17"/>
      <c r="AH20" s="391">
        <v>0</v>
      </c>
      <c r="AI20" s="392">
        <v>0</v>
      </c>
      <c r="AJ20" s="392">
        <v>0</v>
      </c>
      <c r="AK20" s="392">
        <v>0</v>
      </c>
      <c r="AL20" s="196">
        <f t="shared" si="4"/>
        <v>0</v>
      </c>
      <c r="AM20" s="391">
        <v>0</v>
      </c>
      <c r="AN20" s="129" t="str">
        <f t="shared" si="11"/>
        <v>-</v>
      </c>
      <c r="AO20" s="17"/>
      <c r="AP20" s="215">
        <v>15</v>
      </c>
      <c r="AQ20" s="76">
        <v>-44</v>
      </c>
      <c r="AR20" s="76">
        <v>-2</v>
      </c>
      <c r="AS20" s="76">
        <v>-19</v>
      </c>
      <c r="AT20" s="196">
        <f t="shared" si="5"/>
        <v>-50</v>
      </c>
      <c r="AU20" s="215">
        <v>-1</v>
      </c>
      <c r="AV20" s="129" t="str">
        <f t="shared" si="12"/>
        <v>-</v>
      </c>
      <c r="AW20" s="17"/>
      <c r="AY20" s="157"/>
    </row>
    <row r="21" spans="1:51" s="24" customFormat="1" ht="12.75" customHeight="1">
      <c r="A21" s="71" t="s">
        <v>36</v>
      </c>
      <c r="B21" s="212">
        <f t="shared" si="0"/>
        <v>-351</v>
      </c>
      <c r="C21" s="197">
        <f t="shared" si="1"/>
        <v>-335</v>
      </c>
      <c r="D21" s="197">
        <f t="shared" si="2"/>
        <v>-300</v>
      </c>
      <c r="E21" s="197">
        <f t="shared" si="3"/>
        <v>-336</v>
      </c>
      <c r="F21" s="196">
        <f t="shared" si="13"/>
        <v>-1322</v>
      </c>
      <c r="G21" s="212">
        <f t="shared" si="17"/>
        <v>-302</v>
      </c>
      <c r="H21" s="303">
        <f t="shared" si="6"/>
        <v>-0.1396011396011396</v>
      </c>
      <c r="I21" s="17"/>
      <c r="J21" s="215">
        <v>-15</v>
      </c>
      <c r="K21" s="76">
        <v>-7</v>
      </c>
      <c r="L21" s="76">
        <v>-9</v>
      </c>
      <c r="M21" s="76">
        <v>-21</v>
      </c>
      <c r="N21" s="196">
        <f t="shared" si="7"/>
        <v>-52</v>
      </c>
      <c r="O21" s="215">
        <v>-13</v>
      </c>
      <c r="P21" s="303">
        <f t="shared" si="8"/>
        <v>-0.13333333333333333</v>
      </c>
      <c r="Q21" s="17"/>
      <c r="R21" s="215">
        <v>-19</v>
      </c>
      <c r="S21" s="76">
        <v>-21</v>
      </c>
      <c r="T21" s="76">
        <v>-16</v>
      </c>
      <c r="U21" s="76">
        <v>-25</v>
      </c>
      <c r="V21" s="196">
        <f t="shared" si="16"/>
        <v>-81</v>
      </c>
      <c r="W21" s="215">
        <v>-25</v>
      </c>
      <c r="X21" s="129">
        <f t="shared" si="9"/>
        <v>0.3157894736842105</v>
      </c>
      <c r="Y21" s="17"/>
      <c r="Z21" s="215">
        <v>-7</v>
      </c>
      <c r="AA21" s="76">
        <v>-6</v>
      </c>
      <c r="AB21" s="76">
        <v>-7</v>
      </c>
      <c r="AC21" s="76">
        <v>-8</v>
      </c>
      <c r="AD21" s="196">
        <f t="shared" si="15"/>
        <v>-28</v>
      </c>
      <c r="AE21" s="215">
        <v>-2</v>
      </c>
      <c r="AF21" s="129">
        <f t="shared" si="10"/>
        <v>-0.7142857142857143</v>
      </c>
      <c r="AG21" s="17"/>
      <c r="AH21" s="215">
        <v>-404</v>
      </c>
      <c r="AI21" s="76">
        <v>-391</v>
      </c>
      <c r="AJ21" s="76">
        <v>-358</v>
      </c>
      <c r="AK21" s="76">
        <v>-371</v>
      </c>
      <c r="AL21" s="196">
        <f t="shared" si="4"/>
        <v>-1524</v>
      </c>
      <c r="AM21" s="215">
        <v>-348</v>
      </c>
      <c r="AN21" s="129">
        <f t="shared" si="11"/>
        <v>-0.13861386138613863</v>
      </c>
      <c r="AO21" s="17"/>
      <c r="AP21" s="215">
        <v>94</v>
      </c>
      <c r="AQ21" s="76">
        <v>90</v>
      </c>
      <c r="AR21" s="76">
        <v>90</v>
      </c>
      <c r="AS21" s="76">
        <v>89</v>
      </c>
      <c r="AT21" s="196">
        <f t="shared" si="5"/>
        <v>363</v>
      </c>
      <c r="AU21" s="215">
        <v>86</v>
      </c>
      <c r="AV21" s="129">
        <f t="shared" si="12"/>
        <v>-0.0851063829787234</v>
      </c>
      <c r="AW21" s="17"/>
      <c r="AY21" s="157"/>
    </row>
    <row r="22" spans="1:51" s="24" customFormat="1" ht="12.75" customHeight="1">
      <c r="A22" s="25" t="s">
        <v>5</v>
      </c>
      <c r="B22" s="212">
        <f t="shared" si="0"/>
        <v>-14</v>
      </c>
      <c r="C22" s="197">
        <f t="shared" si="1"/>
        <v>-15</v>
      </c>
      <c r="D22" s="197">
        <f t="shared" si="2"/>
        <v>-18</v>
      </c>
      <c r="E22" s="197">
        <f t="shared" si="3"/>
        <v>-39</v>
      </c>
      <c r="F22" s="196">
        <f t="shared" si="13"/>
        <v>-86</v>
      </c>
      <c r="G22" s="212">
        <f t="shared" si="17"/>
        <v>-9</v>
      </c>
      <c r="H22" s="303">
        <f t="shared" si="6"/>
        <v>-0.35714285714285715</v>
      </c>
      <c r="I22" s="17"/>
      <c r="J22" s="391">
        <v>0</v>
      </c>
      <c r="K22" s="392">
        <v>0</v>
      </c>
      <c r="L22" s="392">
        <v>0</v>
      </c>
      <c r="M22" s="392">
        <v>0</v>
      </c>
      <c r="N22" s="196">
        <f t="shared" si="7"/>
        <v>0</v>
      </c>
      <c r="O22" s="391">
        <v>0</v>
      </c>
      <c r="P22" s="303" t="str">
        <f t="shared" si="8"/>
        <v>-</v>
      </c>
      <c r="Q22" s="17"/>
      <c r="R22" s="391">
        <v>0</v>
      </c>
      <c r="S22" s="392">
        <v>0</v>
      </c>
      <c r="T22" s="392">
        <v>0</v>
      </c>
      <c r="U22" s="392">
        <v>0</v>
      </c>
      <c r="V22" s="196">
        <f t="shared" si="16"/>
        <v>0</v>
      </c>
      <c r="W22" s="391">
        <v>0</v>
      </c>
      <c r="X22" s="129" t="str">
        <f t="shared" si="9"/>
        <v>-</v>
      </c>
      <c r="Y22" s="17"/>
      <c r="Z22" s="391">
        <v>0</v>
      </c>
      <c r="AA22" s="392">
        <v>0</v>
      </c>
      <c r="AB22" s="392">
        <v>0</v>
      </c>
      <c r="AC22" s="392">
        <v>0</v>
      </c>
      <c r="AD22" s="196">
        <f t="shared" si="15"/>
        <v>0</v>
      </c>
      <c r="AE22" s="391">
        <v>0</v>
      </c>
      <c r="AF22" s="129" t="str">
        <f t="shared" si="10"/>
        <v>-</v>
      </c>
      <c r="AG22" s="17"/>
      <c r="AH22" s="215">
        <v>-14</v>
      </c>
      <c r="AI22" s="76">
        <v>-15</v>
      </c>
      <c r="AJ22" s="76">
        <v>-18</v>
      </c>
      <c r="AK22" s="76">
        <v>-39</v>
      </c>
      <c r="AL22" s="196">
        <f t="shared" si="4"/>
        <v>-86</v>
      </c>
      <c r="AM22" s="215">
        <v>-9</v>
      </c>
      <c r="AN22" s="129">
        <f t="shared" si="11"/>
        <v>-0.35714285714285715</v>
      </c>
      <c r="AO22" s="17"/>
      <c r="AP22" s="391">
        <v>0</v>
      </c>
      <c r="AQ22" s="392">
        <v>0</v>
      </c>
      <c r="AR22" s="392">
        <v>0</v>
      </c>
      <c r="AS22" s="392">
        <v>0</v>
      </c>
      <c r="AT22" s="196">
        <f t="shared" si="5"/>
        <v>0</v>
      </c>
      <c r="AU22" s="391">
        <v>0</v>
      </c>
      <c r="AV22" s="129" t="str">
        <f t="shared" si="12"/>
        <v>-</v>
      </c>
      <c r="AW22" s="17"/>
      <c r="AY22" s="157"/>
    </row>
    <row r="23" spans="1:51" s="24" customFormat="1" ht="12.75" customHeight="1">
      <c r="A23" s="25" t="s">
        <v>11</v>
      </c>
      <c r="B23" s="212">
        <f t="shared" si="0"/>
        <v>-134</v>
      </c>
      <c r="C23" s="197">
        <f t="shared" si="1"/>
        <v>-182</v>
      </c>
      <c r="D23" s="197">
        <f t="shared" si="2"/>
        <v>-162</v>
      </c>
      <c r="E23" s="197">
        <f t="shared" si="3"/>
        <v>-133</v>
      </c>
      <c r="F23" s="196">
        <f t="shared" si="13"/>
        <v>-611</v>
      </c>
      <c r="G23" s="212">
        <f t="shared" si="17"/>
        <v>-362</v>
      </c>
      <c r="H23" s="303">
        <f t="shared" si="6"/>
        <v>1.7014925373134329</v>
      </c>
      <c r="I23" s="17"/>
      <c r="J23" s="215">
        <v>-17</v>
      </c>
      <c r="K23" s="76">
        <v>-42</v>
      </c>
      <c r="L23" s="76">
        <v>-131</v>
      </c>
      <c r="M23" s="76">
        <v>-38</v>
      </c>
      <c r="N23" s="196">
        <f t="shared" si="7"/>
        <v>-228</v>
      </c>
      <c r="O23" s="215">
        <v>-62</v>
      </c>
      <c r="P23" s="303">
        <f t="shared" si="8"/>
        <v>2.6470588235294117</v>
      </c>
      <c r="Q23" s="17"/>
      <c r="R23" s="215">
        <v>-66</v>
      </c>
      <c r="S23" s="76">
        <v>-138</v>
      </c>
      <c r="T23" s="76">
        <v>-29</v>
      </c>
      <c r="U23" s="76">
        <v>-114</v>
      </c>
      <c r="V23" s="196">
        <f t="shared" si="16"/>
        <v>-347</v>
      </c>
      <c r="W23" s="215">
        <v>-297</v>
      </c>
      <c r="X23" s="129">
        <f t="shared" si="9"/>
        <v>3.5</v>
      </c>
      <c r="Y23" s="17"/>
      <c r="Z23" s="391">
        <v>0</v>
      </c>
      <c r="AA23" s="392">
        <v>0</v>
      </c>
      <c r="AB23" s="392">
        <v>0</v>
      </c>
      <c r="AC23" s="392">
        <v>0</v>
      </c>
      <c r="AD23" s="196">
        <f t="shared" si="15"/>
        <v>0</v>
      </c>
      <c r="AE23" s="391">
        <v>0</v>
      </c>
      <c r="AF23" s="129" t="str">
        <f t="shared" si="10"/>
        <v>-</v>
      </c>
      <c r="AG23" s="17"/>
      <c r="AH23" s="215">
        <v>-51</v>
      </c>
      <c r="AI23" s="76">
        <v>-23</v>
      </c>
      <c r="AJ23" s="76">
        <v>-2</v>
      </c>
      <c r="AK23" s="76">
        <v>-4</v>
      </c>
      <c r="AL23" s="196">
        <f t="shared" si="4"/>
        <v>-80</v>
      </c>
      <c r="AM23" s="215">
        <v>-3</v>
      </c>
      <c r="AN23" s="129">
        <f t="shared" si="11"/>
        <v>-0.9411764705882353</v>
      </c>
      <c r="AO23" s="17"/>
      <c r="AP23" s="391">
        <v>0</v>
      </c>
      <c r="AQ23" s="76">
        <v>21</v>
      </c>
      <c r="AR23" s="76">
        <v>0</v>
      </c>
      <c r="AS23" s="76">
        <v>23</v>
      </c>
      <c r="AT23" s="196">
        <f t="shared" si="5"/>
        <v>44</v>
      </c>
      <c r="AU23" s="391">
        <v>0</v>
      </c>
      <c r="AV23" s="129" t="str">
        <f t="shared" si="12"/>
        <v>-</v>
      </c>
      <c r="AW23" s="17"/>
      <c r="AY23" s="157"/>
    </row>
    <row r="24" spans="1:51" s="24" customFormat="1" ht="12.75" customHeight="1">
      <c r="A24" s="25" t="s">
        <v>12</v>
      </c>
      <c r="B24" s="212">
        <f t="shared" si="0"/>
        <v>-208</v>
      </c>
      <c r="C24" s="197">
        <f t="shared" si="1"/>
        <v>-217</v>
      </c>
      <c r="D24" s="197">
        <f t="shared" si="2"/>
        <v>-228</v>
      </c>
      <c r="E24" s="197">
        <f t="shared" si="3"/>
        <v>-252</v>
      </c>
      <c r="F24" s="196">
        <f t="shared" si="13"/>
        <v>-905</v>
      </c>
      <c r="G24" s="212">
        <f t="shared" si="17"/>
        <v>-199</v>
      </c>
      <c r="H24" s="303">
        <f t="shared" si="6"/>
        <v>-0.04326923076923077</v>
      </c>
      <c r="I24" s="17"/>
      <c r="J24" s="215">
        <v>-68</v>
      </c>
      <c r="K24" s="76">
        <v>-77</v>
      </c>
      <c r="L24" s="76">
        <v>-88</v>
      </c>
      <c r="M24" s="76">
        <v>-82</v>
      </c>
      <c r="N24" s="196">
        <f t="shared" si="7"/>
        <v>-315</v>
      </c>
      <c r="O24" s="215">
        <v>-69</v>
      </c>
      <c r="P24" s="303">
        <f t="shared" si="8"/>
        <v>0.014705882352941176</v>
      </c>
      <c r="Q24" s="17"/>
      <c r="R24" s="215">
        <v>-190</v>
      </c>
      <c r="S24" s="76">
        <v>-193</v>
      </c>
      <c r="T24" s="76">
        <v>-198</v>
      </c>
      <c r="U24" s="76">
        <v>-258</v>
      </c>
      <c r="V24" s="196">
        <f t="shared" si="16"/>
        <v>-839</v>
      </c>
      <c r="W24" s="215">
        <v>-195</v>
      </c>
      <c r="X24" s="129">
        <f t="shared" si="9"/>
        <v>0.02631578947368421</v>
      </c>
      <c r="Y24" s="17"/>
      <c r="Z24" s="391">
        <v>0</v>
      </c>
      <c r="AA24" s="392">
        <v>0</v>
      </c>
      <c r="AB24" s="392">
        <v>0</v>
      </c>
      <c r="AC24" s="392">
        <v>0</v>
      </c>
      <c r="AD24" s="196">
        <f t="shared" si="15"/>
        <v>0</v>
      </c>
      <c r="AE24" s="391">
        <v>0</v>
      </c>
      <c r="AF24" s="129" t="str">
        <f t="shared" si="10"/>
        <v>-</v>
      </c>
      <c r="AG24" s="17"/>
      <c r="AH24" s="215">
        <v>-19</v>
      </c>
      <c r="AI24" s="76">
        <v>-20</v>
      </c>
      <c r="AJ24" s="76">
        <v>-20</v>
      </c>
      <c r="AK24" s="76">
        <v>-24</v>
      </c>
      <c r="AL24" s="196">
        <f t="shared" si="4"/>
        <v>-83</v>
      </c>
      <c r="AM24" s="215">
        <v>-16</v>
      </c>
      <c r="AN24" s="129">
        <f t="shared" si="11"/>
        <v>-0.15789473684210525</v>
      </c>
      <c r="AO24" s="17"/>
      <c r="AP24" s="215">
        <v>69</v>
      </c>
      <c r="AQ24" s="76">
        <v>73</v>
      </c>
      <c r="AR24" s="76">
        <v>78</v>
      </c>
      <c r="AS24" s="76">
        <v>112</v>
      </c>
      <c r="AT24" s="196">
        <f t="shared" si="5"/>
        <v>332</v>
      </c>
      <c r="AU24" s="215">
        <v>81</v>
      </c>
      <c r="AV24" s="129">
        <f t="shared" si="12"/>
        <v>0.17391304347826086</v>
      </c>
      <c r="AW24" s="17"/>
      <c r="AY24" s="157"/>
    </row>
    <row r="25" spans="1:51" s="24" customFormat="1" ht="12.75" customHeight="1">
      <c r="A25" s="25" t="s">
        <v>13</v>
      </c>
      <c r="B25" s="212">
        <f t="shared" si="0"/>
        <v>-5489</v>
      </c>
      <c r="C25" s="197">
        <f t="shared" si="1"/>
        <v>-5802</v>
      </c>
      <c r="D25" s="197">
        <f t="shared" si="2"/>
        <v>-5581</v>
      </c>
      <c r="E25" s="197">
        <f t="shared" si="3"/>
        <v>-5993</v>
      </c>
      <c r="F25" s="196">
        <f t="shared" si="13"/>
        <v>-22865</v>
      </c>
      <c r="G25" s="212">
        <f t="shared" si="17"/>
        <v>-5330</v>
      </c>
      <c r="H25" s="303">
        <f t="shared" si="6"/>
        <v>-0.028967024959008925</v>
      </c>
      <c r="I25" s="17"/>
      <c r="J25" s="215">
        <v>-2909</v>
      </c>
      <c r="K25" s="76">
        <v>-2976</v>
      </c>
      <c r="L25" s="76">
        <v>-2976</v>
      </c>
      <c r="M25" s="76">
        <v>-3081</v>
      </c>
      <c r="N25" s="196">
        <f t="shared" si="7"/>
        <v>-11942</v>
      </c>
      <c r="O25" s="215">
        <v>-3449</v>
      </c>
      <c r="P25" s="303">
        <f t="shared" si="8"/>
        <v>0.18563080096253007</v>
      </c>
      <c r="Q25" s="17"/>
      <c r="R25" s="215">
        <v>-1248</v>
      </c>
      <c r="S25" s="76">
        <v>-1478</v>
      </c>
      <c r="T25" s="76">
        <v>-1322</v>
      </c>
      <c r="U25" s="76">
        <v>-1555</v>
      </c>
      <c r="V25" s="196">
        <f t="shared" si="16"/>
        <v>-5603</v>
      </c>
      <c r="W25" s="215">
        <v>-1261</v>
      </c>
      <c r="X25" s="129">
        <f t="shared" si="9"/>
        <v>0.010416666666666666</v>
      </c>
      <c r="Y25" s="17"/>
      <c r="Z25" s="215">
        <v>-1033</v>
      </c>
      <c r="AA25" s="76">
        <v>-1025</v>
      </c>
      <c r="AB25" s="76">
        <v>-949</v>
      </c>
      <c r="AC25" s="76">
        <v>-1019</v>
      </c>
      <c r="AD25" s="196">
        <f t="shared" si="15"/>
        <v>-4026</v>
      </c>
      <c r="AE25" s="215">
        <v>-884</v>
      </c>
      <c r="AF25" s="129">
        <f t="shared" si="10"/>
        <v>-0.1442400774443369</v>
      </c>
      <c r="AG25" s="17"/>
      <c r="AH25" s="215">
        <v>-303</v>
      </c>
      <c r="AI25" s="76">
        <v>-338</v>
      </c>
      <c r="AJ25" s="76">
        <v>-327</v>
      </c>
      <c r="AK25" s="76">
        <v>-329</v>
      </c>
      <c r="AL25" s="196">
        <f t="shared" si="4"/>
        <v>-1297</v>
      </c>
      <c r="AM25" s="215">
        <v>380</v>
      </c>
      <c r="AN25" s="129" t="str">
        <f t="shared" si="11"/>
        <v>-</v>
      </c>
      <c r="AO25" s="17"/>
      <c r="AP25" s="215">
        <v>4</v>
      </c>
      <c r="AQ25" s="76">
        <v>15</v>
      </c>
      <c r="AR25" s="76">
        <v>-7</v>
      </c>
      <c r="AS25" s="76">
        <v>-9</v>
      </c>
      <c r="AT25" s="196">
        <f t="shared" si="5"/>
        <v>3</v>
      </c>
      <c r="AU25" s="215">
        <v>-116</v>
      </c>
      <c r="AV25" s="129" t="str">
        <f t="shared" si="12"/>
        <v>-</v>
      </c>
      <c r="AW25" s="17"/>
      <c r="AY25" s="157"/>
    </row>
    <row r="26" spans="1:51" s="24" customFormat="1" ht="12.75" customHeight="1">
      <c r="A26" s="25" t="s">
        <v>14</v>
      </c>
      <c r="B26" s="212">
        <f t="shared" si="0"/>
        <v>-778</v>
      </c>
      <c r="C26" s="197">
        <f t="shared" si="1"/>
        <v>-788</v>
      </c>
      <c r="D26" s="197">
        <f t="shared" si="2"/>
        <v>-788</v>
      </c>
      <c r="E26" s="197">
        <f t="shared" si="3"/>
        <v>-684</v>
      </c>
      <c r="F26" s="196">
        <f t="shared" si="13"/>
        <v>-3038</v>
      </c>
      <c r="G26" s="212">
        <f t="shared" si="17"/>
        <v>-782</v>
      </c>
      <c r="H26" s="303">
        <f t="shared" si="6"/>
        <v>0.005141388174807198</v>
      </c>
      <c r="I26" s="17"/>
      <c r="J26" s="215">
        <v>-275</v>
      </c>
      <c r="K26" s="76">
        <v>-273</v>
      </c>
      <c r="L26" s="76">
        <v>-295</v>
      </c>
      <c r="M26" s="76">
        <v>-298</v>
      </c>
      <c r="N26" s="196">
        <f t="shared" si="7"/>
        <v>-1141</v>
      </c>
      <c r="O26" s="215">
        <v>-291</v>
      </c>
      <c r="P26" s="303">
        <f t="shared" si="8"/>
        <v>0.05818181818181818</v>
      </c>
      <c r="Q26" s="17"/>
      <c r="R26" s="215">
        <v>-56</v>
      </c>
      <c r="S26" s="76">
        <v>-74</v>
      </c>
      <c r="T26" s="76">
        <v>-61</v>
      </c>
      <c r="U26" s="76">
        <v>-60</v>
      </c>
      <c r="V26" s="196">
        <f t="shared" si="16"/>
        <v>-251</v>
      </c>
      <c r="W26" s="215">
        <v>-87</v>
      </c>
      <c r="X26" s="129">
        <f t="shared" si="9"/>
        <v>0.5535714285714286</v>
      </c>
      <c r="Y26" s="17"/>
      <c r="Z26" s="215">
        <v>-389</v>
      </c>
      <c r="AA26" s="76">
        <v>-370</v>
      </c>
      <c r="AB26" s="76">
        <v>-362</v>
      </c>
      <c r="AC26" s="76">
        <v>-363</v>
      </c>
      <c r="AD26" s="196">
        <f t="shared" si="15"/>
        <v>-1484</v>
      </c>
      <c r="AE26" s="215">
        <v>-345</v>
      </c>
      <c r="AF26" s="129">
        <f t="shared" si="10"/>
        <v>-0.11311053984575835</v>
      </c>
      <c r="AG26" s="17"/>
      <c r="AH26" s="215">
        <v>-112</v>
      </c>
      <c r="AI26" s="76">
        <v>-131</v>
      </c>
      <c r="AJ26" s="76">
        <v>-126</v>
      </c>
      <c r="AK26" s="76">
        <v>-124</v>
      </c>
      <c r="AL26" s="196">
        <f t="shared" si="4"/>
        <v>-493</v>
      </c>
      <c r="AM26" s="215">
        <v>-134</v>
      </c>
      <c r="AN26" s="129">
        <f t="shared" si="11"/>
        <v>0.19642857142857142</v>
      </c>
      <c r="AO26" s="17"/>
      <c r="AP26" s="215">
        <v>54</v>
      </c>
      <c r="AQ26" s="76">
        <v>60</v>
      </c>
      <c r="AR26" s="76">
        <v>56</v>
      </c>
      <c r="AS26" s="76">
        <v>161</v>
      </c>
      <c r="AT26" s="196">
        <f t="shared" si="5"/>
        <v>331</v>
      </c>
      <c r="AU26" s="215">
        <v>75</v>
      </c>
      <c r="AV26" s="129">
        <f t="shared" si="12"/>
        <v>0.3888888888888889</v>
      </c>
      <c r="AW26" s="17"/>
      <c r="AY26" s="157"/>
    </row>
    <row r="27" spans="1:51" s="24" customFormat="1" ht="12.75" customHeight="1">
      <c r="A27" s="25" t="s">
        <v>15</v>
      </c>
      <c r="B27" s="212">
        <f t="shared" si="0"/>
        <v>-41</v>
      </c>
      <c r="C27" s="197">
        <f t="shared" si="1"/>
        <v>-16</v>
      </c>
      <c r="D27" s="197">
        <f t="shared" si="2"/>
        <v>-29</v>
      </c>
      <c r="E27" s="197">
        <f t="shared" si="3"/>
        <v>-50</v>
      </c>
      <c r="F27" s="196">
        <f t="shared" si="13"/>
        <v>-136</v>
      </c>
      <c r="G27" s="212">
        <f t="shared" si="17"/>
        <v>-24</v>
      </c>
      <c r="H27" s="303">
        <f t="shared" si="6"/>
        <v>-0.4146341463414634</v>
      </c>
      <c r="I27" s="17"/>
      <c r="J27" s="215">
        <v>-3</v>
      </c>
      <c r="K27" s="76">
        <v>-5</v>
      </c>
      <c r="L27" s="76">
        <v>-16</v>
      </c>
      <c r="M27" s="76">
        <v>-9</v>
      </c>
      <c r="N27" s="196">
        <f t="shared" si="7"/>
        <v>-33</v>
      </c>
      <c r="O27" s="215">
        <v>-6</v>
      </c>
      <c r="P27" s="303">
        <f t="shared" si="8"/>
        <v>1</v>
      </c>
      <c r="Q27" s="17"/>
      <c r="R27" s="215">
        <v>-3</v>
      </c>
      <c r="S27" s="76">
        <v>-2</v>
      </c>
      <c r="T27" s="76">
        <v>-5</v>
      </c>
      <c r="U27" s="76">
        <v>-5</v>
      </c>
      <c r="V27" s="196">
        <f t="shared" si="16"/>
        <v>-15</v>
      </c>
      <c r="W27" s="215">
        <v>-13</v>
      </c>
      <c r="X27" s="129">
        <f t="shared" si="9"/>
        <v>3.3333333333333335</v>
      </c>
      <c r="Y27" s="17"/>
      <c r="Z27" s="215">
        <v>-6</v>
      </c>
      <c r="AA27" s="76">
        <v>-7</v>
      </c>
      <c r="AB27" s="76">
        <v>-6</v>
      </c>
      <c r="AC27" s="76">
        <v>-7</v>
      </c>
      <c r="AD27" s="196">
        <f t="shared" si="15"/>
        <v>-26</v>
      </c>
      <c r="AE27" s="215">
        <v>-3</v>
      </c>
      <c r="AF27" s="129">
        <f t="shared" si="10"/>
        <v>-0.5</v>
      </c>
      <c r="AG27" s="17"/>
      <c r="AH27" s="215">
        <v>-50</v>
      </c>
      <c r="AI27" s="76">
        <v>-3</v>
      </c>
      <c r="AJ27" s="76">
        <v>-1</v>
      </c>
      <c r="AK27" s="76">
        <v>-52</v>
      </c>
      <c r="AL27" s="196">
        <f t="shared" si="4"/>
        <v>-106</v>
      </c>
      <c r="AM27" s="215">
        <v>-2</v>
      </c>
      <c r="AN27" s="129">
        <f t="shared" si="11"/>
        <v>-0.96</v>
      </c>
      <c r="AO27" s="17"/>
      <c r="AP27" s="215">
        <v>21</v>
      </c>
      <c r="AQ27" s="76">
        <v>1</v>
      </c>
      <c r="AR27" s="76">
        <v>-1</v>
      </c>
      <c r="AS27" s="76">
        <v>23</v>
      </c>
      <c r="AT27" s="196">
        <f t="shared" si="5"/>
        <v>44</v>
      </c>
      <c r="AU27" s="391">
        <v>0</v>
      </c>
      <c r="AV27" s="129">
        <f t="shared" si="12"/>
        <v>-1</v>
      </c>
      <c r="AW27" s="17"/>
      <c r="AY27" s="157"/>
    </row>
    <row r="28" spans="1:51" s="24" customFormat="1" ht="12.75" customHeight="1">
      <c r="A28" s="25" t="s">
        <v>16</v>
      </c>
      <c r="B28" s="212">
        <f t="shared" si="0"/>
        <v>-94</v>
      </c>
      <c r="C28" s="197">
        <f t="shared" si="1"/>
        <v>-6</v>
      </c>
      <c r="D28" s="197">
        <f t="shared" si="2"/>
        <v>16</v>
      </c>
      <c r="E28" s="197">
        <f t="shared" si="3"/>
        <v>-86</v>
      </c>
      <c r="F28" s="196">
        <f t="shared" si="13"/>
        <v>-170</v>
      </c>
      <c r="G28" s="212">
        <f t="shared" si="17"/>
        <v>1</v>
      </c>
      <c r="H28" s="303" t="str">
        <f t="shared" si="6"/>
        <v>-</v>
      </c>
      <c r="I28" s="17"/>
      <c r="J28" s="215">
        <v>-2</v>
      </c>
      <c r="K28" s="76">
        <v>-1</v>
      </c>
      <c r="L28" s="76">
        <v>-10</v>
      </c>
      <c r="M28" s="76">
        <v>-48</v>
      </c>
      <c r="N28" s="196">
        <f t="shared" si="7"/>
        <v>-61</v>
      </c>
      <c r="O28" s="215">
        <v>-1</v>
      </c>
      <c r="P28" s="303">
        <f t="shared" si="8"/>
        <v>-0.5</v>
      </c>
      <c r="Q28" s="17"/>
      <c r="R28" s="215">
        <v>-1</v>
      </c>
      <c r="S28" s="76">
        <v>-1</v>
      </c>
      <c r="T28" s="76">
        <v>0</v>
      </c>
      <c r="U28" s="76">
        <v>-48</v>
      </c>
      <c r="V28" s="196">
        <f t="shared" si="16"/>
        <v>-50</v>
      </c>
      <c r="W28" s="391">
        <v>0</v>
      </c>
      <c r="X28" s="129">
        <f t="shared" si="9"/>
        <v>-1</v>
      </c>
      <c r="Y28" s="17"/>
      <c r="Z28" s="215">
        <v>-3</v>
      </c>
      <c r="AA28" s="76">
        <v>-2</v>
      </c>
      <c r="AB28" s="76">
        <v>0</v>
      </c>
      <c r="AC28" s="76">
        <v>-1</v>
      </c>
      <c r="AD28" s="196">
        <f t="shared" si="15"/>
        <v>-6</v>
      </c>
      <c r="AE28" s="215">
        <v>2</v>
      </c>
      <c r="AF28" s="129" t="str">
        <f t="shared" si="10"/>
        <v>-</v>
      </c>
      <c r="AG28" s="17"/>
      <c r="AH28" s="215">
        <v>-88</v>
      </c>
      <c r="AI28" s="76">
        <v>-2</v>
      </c>
      <c r="AJ28" s="76">
        <v>26</v>
      </c>
      <c r="AK28" s="76">
        <v>11</v>
      </c>
      <c r="AL28" s="196">
        <f t="shared" si="4"/>
        <v>-53</v>
      </c>
      <c r="AM28" s="391">
        <v>0</v>
      </c>
      <c r="AN28" s="129">
        <f t="shared" si="11"/>
        <v>-1</v>
      </c>
      <c r="AO28" s="17"/>
      <c r="AP28" s="391">
        <v>0</v>
      </c>
      <c r="AQ28" s="392">
        <v>0</v>
      </c>
      <c r="AR28" s="392">
        <v>0</v>
      </c>
      <c r="AS28" s="392">
        <v>0</v>
      </c>
      <c r="AT28" s="196">
        <f t="shared" si="5"/>
        <v>0</v>
      </c>
      <c r="AU28" s="391">
        <v>0</v>
      </c>
      <c r="AV28" s="129" t="str">
        <f t="shared" si="12"/>
        <v>-</v>
      </c>
      <c r="AW28" s="17"/>
      <c r="AY28" s="157"/>
    </row>
    <row r="29" spans="1:51" s="24" customFormat="1" ht="12.75" customHeight="1">
      <c r="A29" s="25" t="s">
        <v>1</v>
      </c>
      <c r="B29" s="212">
        <f t="shared" si="0"/>
        <v>-46</v>
      </c>
      <c r="C29" s="197">
        <f t="shared" si="1"/>
        <v>-8</v>
      </c>
      <c r="D29" s="197">
        <f t="shared" si="2"/>
        <v>-28</v>
      </c>
      <c r="E29" s="197">
        <f t="shared" si="3"/>
        <v>-24</v>
      </c>
      <c r="F29" s="196">
        <f t="shared" si="13"/>
        <v>-106</v>
      </c>
      <c r="G29" s="212">
        <f t="shared" si="17"/>
        <v>-30</v>
      </c>
      <c r="H29" s="303">
        <f t="shared" si="6"/>
        <v>-0.34782608695652173</v>
      </c>
      <c r="I29" s="17"/>
      <c r="J29" s="215">
        <v>-5</v>
      </c>
      <c r="K29" s="76">
        <v>-6</v>
      </c>
      <c r="L29" s="76">
        <v>-7</v>
      </c>
      <c r="M29" s="76">
        <v>-3</v>
      </c>
      <c r="N29" s="196">
        <f t="shared" si="7"/>
        <v>-21</v>
      </c>
      <c r="O29" s="215">
        <v>-6</v>
      </c>
      <c r="P29" s="303">
        <f t="shared" si="8"/>
        <v>0.2</v>
      </c>
      <c r="Q29" s="17"/>
      <c r="R29" s="215">
        <v>-23</v>
      </c>
      <c r="S29" s="76">
        <v>-25</v>
      </c>
      <c r="T29" s="76">
        <v>-25</v>
      </c>
      <c r="U29" s="76">
        <v>-25</v>
      </c>
      <c r="V29" s="196">
        <f t="shared" si="16"/>
        <v>-98</v>
      </c>
      <c r="W29" s="215">
        <v>-140</v>
      </c>
      <c r="X29" s="129">
        <f t="shared" si="9"/>
        <v>5.086956521739131</v>
      </c>
      <c r="Y29" s="17"/>
      <c r="Z29" s="391">
        <v>0</v>
      </c>
      <c r="AA29" s="392">
        <v>0</v>
      </c>
      <c r="AB29" s="392">
        <v>0</v>
      </c>
      <c r="AC29" s="392">
        <v>0</v>
      </c>
      <c r="AD29" s="196">
        <f t="shared" si="15"/>
        <v>0</v>
      </c>
      <c r="AE29" s="391">
        <v>0</v>
      </c>
      <c r="AF29" s="129" t="str">
        <f t="shared" si="10"/>
        <v>-</v>
      </c>
      <c r="AG29" s="17"/>
      <c r="AH29" s="215">
        <v>-1</v>
      </c>
      <c r="AI29" s="76">
        <v>-1</v>
      </c>
      <c r="AJ29" s="76">
        <v>0</v>
      </c>
      <c r="AK29" s="76">
        <v>0</v>
      </c>
      <c r="AL29" s="196">
        <f t="shared" si="4"/>
        <v>-2</v>
      </c>
      <c r="AM29" s="391">
        <v>0</v>
      </c>
      <c r="AN29" s="129">
        <f t="shared" si="11"/>
        <v>-1</v>
      </c>
      <c r="AO29" s="17"/>
      <c r="AP29" s="215">
        <v>-17</v>
      </c>
      <c r="AQ29" s="76">
        <v>24</v>
      </c>
      <c r="AR29" s="76">
        <v>4</v>
      </c>
      <c r="AS29" s="76">
        <v>4</v>
      </c>
      <c r="AT29" s="196">
        <f t="shared" si="5"/>
        <v>15</v>
      </c>
      <c r="AU29" s="215">
        <v>116</v>
      </c>
      <c r="AV29" s="129" t="str">
        <f t="shared" si="12"/>
        <v>-</v>
      </c>
      <c r="AW29" s="17"/>
      <c r="AY29" s="157"/>
    </row>
    <row r="30" spans="1:51" s="24" customFormat="1" ht="12.75" customHeight="1">
      <c r="A30" s="46" t="s">
        <v>37</v>
      </c>
      <c r="B30" s="212">
        <f t="shared" si="0"/>
        <v>-182</v>
      </c>
      <c r="C30" s="197">
        <f t="shared" si="1"/>
        <v>-188</v>
      </c>
      <c r="D30" s="197">
        <f t="shared" si="2"/>
        <v>-185</v>
      </c>
      <c r="E30" s="197">
        <f t="shared" si="3"/>
        <v>-186</v>
      </c>
      <c r="F30" s="196">
        <f t="shared" si="13"/>
        <v>-741</v>
      </c>
      <c r="G30" s="212">
        <f t="shared" si="17"/>
        <v>-174</v>
      </c>
      <c r="H30" s="303">
        <f t="shared" si="6"/>
        <v>-0.04395604395604396</v>
      </c>
      <c r="I30" s="17"/>
      <c r="J30" s="391">
        <v>0</v>
      </c>
      <c r="K30" s="392">
        <v>0</v>
      </c>
      <c r="L30" s="392">
        <v>0</v>
      </c>
      <c r="M30" s="392">
        <v>0</v>
      </c>
      <c r="N30" s="196">
        <f t="shared" si="7"/>
        <v>0</v>
      </c>
      <c r="O30" s="391">
        <v>0</v>
      </c>
      <c r="P30" s="303" t="str">
        <f>IF(OR(AND(J30&lt;0,O30&gt;0),AND(J30&gt;0,O30&lt;0),J30=0,J30="-",O30="-"),"-",(O30-J30)/J30)</f>
        <v>-</v>
      </c>
      <c r="Q30" s="17"/>
      <c r="R30" s="391">
        <v>0</v>
      </c>
      <c r="S30" s="392">
        <v>0</v>
      </c>
      <c r="T30" s="392">
        <v>0</v>
      </c>
      <c r="U30" s="392">
        <v>0</v>
      </c>
      <c r="V30" s="196">
        <f t="shared" si="16"/>
        <v>0</v>
      </c>
      <c r="W30" s="391">
        <v>0</v>
      </c>
      <c r="X30" s="133" t="str">
        <f t="shared" si="9"/>
        <v>-</v>
      </c>
      <c r="Y30" s="17"/>
      <c r="Z30" s="391">
        <v>0</v>
      </c>
      <c r="AA30" s="392">
        <v>0</v>
      </c>
      <c r="AB30" s="392">
        <v>0</v>
      </c>
      <c r="AC30" s="392">
        <v>0</v>
      </c>
      <c r="AD30" s="196">
        <f t="shared" si="15"/>
        <v>0</v>
      </c>
      <c r="AE30" s="391">
        <v>0</v>
      </c>
      <c r="AF30" s="133" t="str">
        <f t="shared" si="10"/>
        <v>-</v>
      </c>
      <c r="AG30" s="17"/>
      <c r="AH30" s="215">
        <v>-185</v>
      </c>
      <c r="AI30" s="76">
        <v>-191</v>
      </c>
      <c r="AJ30" s="76">
        <v>-186</v>
      </c>
      <c r="AK30" s="76">
        <v>-181</v>
      </c>
      <c r="AL30" s="196">
        <f t="shared" si="4"/>
        <v>-743</v>
      </c>
      <c r="AM30" s="215">
        <v>-176</v>
      </c>
      <c r="AN30" s="133">
        <f t="shared" si="11"/>
        <v>-0.04864864864864865</v>
      </c>
      <c r="AO30" s="17"/>
      <c r="AP30" s="215">
        <v>3</v>
      </c>
      <c r="AQ30" s="76">
        <v>3</v>
      </c>
      <c r="AR30" s="76">
        <v>1</v>
      </c>
      <c r="AS30" s="76">
        <v>-5</v>
      </c>
      <c r="AT30" s="196">
        <f t="shared" si="5"/>
        <v>2</v>
      </c>
      <c r="AU30" s="215">
        <v>2</v>
      </c>
      <c r="AV30" s="133">
        <f t="shared" si="12"/>
        <v>-0.3333333333333333</v>
      </c>
      <c r="AW30" s="17"/>
      <c r="AY30" s="157"/>
    </row>
    <row r="31" spans="1:51" s="82" customFormat="1" ht="12.75" customHeight="1" thickBot="1">
      <c r="A31" s="120" t="s">
        <v>17</v>
      </c>
      <c r="B31" s="213">
        <f t="shared" si="0"/>
        <v>-23074</v>
      </c>
      <c r="C31" s="200">
        <f t="shared" si="1"/>
        <v>-22600</v>
      </c>
      <c r="D31" s="200">
        <f t="shared" si="2"/>
        <v>-22424</v>
      </c>
      <c r="E31" s="200">
        <f t="shared" si="3"/>
        <v>-23674</v>
      </c>
      <c r="F31" s="200">
        <f>SUM(B31:E31)</f>
        <v>-91772</v>
      </c>
      <c r="G31" s="213">
        <f>SUM(O31,W31,AE31,AM31,AU31)</f>
        <v>-22460</v>
      </c>
      <c r="H31" s="305">
        <f t="shared" si="6"/>
        <v>-0.02661003727138771</v>
      </c>
      <c r="I31" s="120"/>
      <c r="J31" s="213">
        <f>SUM(J19:J30)</f>
        <v>-10220</v>
      </c>
      <c r="K31" s="85">
        <f>SUM(K19:K30)</f>
        <v>-10470</v>
      </c>
      <c r="L31" s="85">
        <f>SUM(L19:L30)</f>
        <v>-10871</v>
      </c>
      <c r="M31" s="85">
        <f>SUM(M19:M30)</f>
        <v>-10329</v>
      </c>
      <c r="N31" s="200">
        <f t="shared" si="7"/>
        <v>-41890</v>
      </c>
      <c r="O31" s="36">
        <f>SUM(O19:O30)</f>
        <v>-10749</v>
      </c>
      <c r="P31" s="305">
        <f t="shared" si="8"/>
        <v>0.05176125244618395</v>
      </c>
      <c r="Q31" s="120"/>
      <c r="R31" s="36">
        <f>SUM(R19:R30)</f>
        <v>-10433</v>
      </c>
      <c r="S31" s="85">
        <f>SUM(S19:S30)</f>
        <v>-9850</v>
      </c>
      <c r="T31" s="85">
        <f>SUM(T19:T30)</f>
        <v>-9438</v>
      </c>
      <c r="U31" s="85">
        <f>SUM(U19:U30)</f>
        <v>-11215</v>
      </c>
      <c r="V31" s="200">
        <f t="shared" si="16"/>
        <v>-40936</v>
      </c>
      <c r="W31" s="36">
        <f>SUM(W19:W30)</f>
        <v>-10413</v>
      </c>
      <c r="X31" s="156">
        <f t="shared" si="9"/>
        <v>-0.0019169941531678328</v>
      </c>
      <c r="Y31" s="120"/>
      <c r="Z31" s="36">
        <f>SUM(Z19:Z30)</f>
        <v>-1438</v>
      </c>
      <c r="AA31" s="85">
        <f>SUM(AA19:AA30)</f>
        <v>-1410</v>
      </c>
      <c r="AB31" s="85">
        <f>SUM(AB19:AB30)</f>
        <v>-1324</v>
      </c>
      <c r="AC31" s="85">
        <f>SUM(AC19:AC30)</f>
        <v>-1398</v>
      </c>
      <c r="AD31" s="200">
        <f t="shared" si="15"/>
        <v>-5570</v>
      </c>
      <c r="AE31" s="36">
        <f>SUM(AE19:AE30)</f>
        <v>-1232</v>
      </c>
      <c r="AF31" s="156">
        <f t="shared" si="10"/>
        <v>-0.14325452016689846</v>
      </c>
      <c r="AG31" s="120"/>
      <c r="AH31" s="36">
        <f>SUM(AH19:AH30)</f>
        <v>-1227</v>
      </c>
      <c r="AI31" s="85">
        <f>SUM(AI19:AI30)</f>
        <v>-1115</v>
      </c>
      <c r="AJ31" s="85">
        <f>SUM(AJ19:AJ30)</f>
        <v>-1012</v>
      </c>
      <c r="AK31" s="85">
        <f>SUM(AK19:AK30)</f>
        <v>-1113</v>
      </c>
      <c r="AL31" s="200">
        <f t="shared" si="4"/>
        <v>-4467</v>
      </c>
      <c r="AM31" s="36">
        <f>SUM(AM19:AM30)</f>
        <v>-308</v>
      </c>
      <c r="AN31" s="156">
        <f t="shared" si="11"/>
        <v>-0.7489812550937245</v>
      </c>
      <c r="AO31" s="120"/>
      <c r="AP31" s="36">
        <f>SUM(AP19:AP30)</f>
        <v>244</v>
      </c>
      <c r="AQ31" s="85">
        <f>SUM(AQ19:AQ30)</f>
        <v>245</v>
      </c>
      <c r="AR31" s="85">
        <f>SUM(AR19:AR30)</f>
        <v>221</v>
      </c>
      <c r="AS31" s="85">
        <f>SUM(AS19:AS30)</f>
        <v>381</v>
      </c>
      <c r="AT31" s="200">
        <f t="shared" si="5"/>
        <v>1091</v>
      </c>
      <c r="AU31" s="36">
        <f>SUM(AU19:AU30)</f>
        <v>242</v>
      </c>
      <c r="AV31" s="156">
        <f t="shared" si="12"/>
        <v>-0.00819672131147541</v>
      </c>
      <c r="AY31" s="157"/>
    </row>
    <row r="32" spans="1:51" s="82" customFormat="1" ht="12.75" customHeight="1">
      <c r="A32" s="223" t="s">
        <v>66</v>
      </c>
      <c r="B32" s="225">
        <f t="shared" si="0"/>
        <v>2678</v>
      </c>
      <c r="C32" s="224">
        <f t="shared" si="1"/>
        <v>2499</v>
      </c>
      <c r="D32" s="224">
        <f t="shared" si="2"/>
        <v>2277</v>
      </c>
      <c r="E32" s="224">
        <f t="shared" si="3"/>
        <v>2190</v>
      </c>
      <c r="F32" s="224">
        <f t="shared" si="13"/>
        <v>9644</v>
      </c>
      <c r="G32" s="225">
        <f>SUM(O32,W32,AE32,AM32,AU32)</f>
        <v>2607</v>
      </c>
      <c r="H32" s="220">
        <f t="shared" si="6"/>
        <v>-0.026512322628827484</v>
      </c>
      <c r="I32" s="226"/>
      <c r="J32" s="225">
        <v>1447</v>
      </c>
      <c r="K32" s="227">
        <v>1391</v>
      </c>
      <c r="L32" s="227">
        <v>1161</v>
      </c>
      <c r="M32" s="227">
        <v>1565</v>
      </c>
      <c r="N32" s="224">
        <f t="shared" si="7"/>
        <v>5564</v>
      </c>
      <c r="O32" s="228">
        <v>913</v>
      </c>
      <c r="P32" s="220">
        <f t="shared" si="8"/>
        <v>-0.36903939184519696</v>
      </c>
      <c r="Q32" s="226"/>
      <c r="R32" s="228">
        <v>895</v>
      </c>
      <c r="S32" s="227">
        <v>680</v>
      </c>
      <c r="T32" s="227">
        <v>795</v>
      </c>
      <c r="U32" s="227">
        <v>423</v>
      </c>
      <c r="V32" s="224">
        <f t="shared" si="16"/>
        <v>2793</v>
      </c>
      <c r="W32" s="228">
        <v>884</v>
      </c>
      <c r="X32" s="129">
        <f t="shared" si="9"/>
        <v>-0.012290502793296089</v>
      </c>
      <c r="Y32" s="226"/>
      <c r="Z32" s="228">
        <v>869</v>
      </c>
      <c r="AA32" s="227">
        <v>781</v>
      </c>
      <c r="AB32" s="227">
        <v>749</v>
      </c>
      <c r="AC32" s="227">
        <v>707</v>
      </c>
      <c r="AD32" s="224">
        <f t="shared" si="15"/>
        <v>3106</v>
      </c>
      <c r="AE32" s="228">
        <v>632</v>
      </c>
      <c r="AF32" s="129">
        <f t="shared" si="10"/>
        <v>-0.2727272727272727</v>
      </c>
      <c r="AG32" s="226"/>
      <c r="AH32" s="228">
        <v>-514</v>
      </c>
      <c r="AI32" s="227">
        <v>-343</v>
      </c>
      <c r="AJ32" s="227">
        <v>-426</v>
      </c>
      <c r="AK32" s="227">
        <v>-527</v>
      </c>
      <c r="AL32" s="224">
        <f t="shared" si="4"/>
        <v>-1810</v>
      </c>
      <c r="AM32" s="228">
        <v>249</v>
      </c>
      <c r="AN32" s="129" t="str">
        <f t="shared" si="11"/>
        <v>-</v>
      </c>
      <c r="AO32" s="226"/>
      <c r="AP32" s="228">
        <v>-19</v>
      </c>
      <c r="AQ32" s="227">
        <v>-10</v>
      </c>
      <c r="AR32" s="227">
        <v>-2</v>
      </c>
      <c r="AS32" s="227">
        <v>22</v>
      </c>
      <c r="AT32" s="224">
        <f t="shared" si="5"/>
        <v>-9</v>
      </c>
      <c r="AU32" s="228">
        <v>-71</v>
      </c>
      <c r="AV32" s="129">
        <f t="shared" si="12"/>
        <v>2.736842105263158</v>
      </c>
      <c r="AW32" s="150"/>
      <c r="AY32" s="157"/>
    </row>
    <row r="33" spans="1:51" s="28" customFormat="1" ht="12.75" customHeight="1" thickBot="1">
      <c r="A33" s="28" t="s">
        <v>19</v>
      </c>
      <c r="B33" s="212">
        <f t="shared" si="0"/>
        <v>-877</v>
      </c>
      <c r="C33" s="197">
        <f t="shared" si="1"/>
        <v>-824</v>
      </c>
      <c r="D33" s="197">
        <f t="shared" si="2"/>
        <v>-746</v>
      </c>
      <c r="E33" s="197">
        <f t="shared" si="3"/>
        <v>-853</v>
      </c>
      <c r="F33" s="196">
        <f t="shared" si="13"/>
        <v>-3300</v>
      </c>
      <c r="G33" s="212">
        <f>SUM(O33,W33,AE33,AM33,AU33)</f>
        <v>-867</v>
      </c>
      <c r="H33" s="303">
        <f t="shared" si="6"/>
        <v>-0.011402508551881414</v>
      </c>
      <c r="I33" s="32"/>
      <c r="J33" s="212">
        <v>-430</v>
      </c>
      <c r="K33" s="76">
        <v>-390</v>
      </c>
      <c r="L33" s="76">
        <v>-365</v>
      </c>
      <c r="M33" s="76">
        <v>-561</v>
      </c>
      <c r="N33" s="196">
        <f t="shared" si="7"/>
        <v>-1746</v>
      </c>
      <c r="O33" s="215">
        <v>-268</v>
      </c>
      <c r="P33" s="303">
        <f t="shared" si="8"/>
        <v>-0.3767441860465116</v>
      </c>
      <c r="Q33" s="32"/>
      <c r="R33" s="215">
        <v>-267</v>
      </c>
      <c r="S33" s="76">
        <v>-206</v>
      </c>
      <c r="T33" s="76">
        <v>-233</v>
      </c>
      <c r="U33" s="76">
        <v>-146</v>
      </c>
      <c r="V33" s="196">
        <f t="shared" si="16"/>
        <v>-852</v>
      </c>
      <c r="W33" s="215">
        <v>-255</v>
      </c>
      <c r="X33" s="133">
        <f t="shared" si="9"/>
        <v>-0.0449438202247191</v>
      </c>
      <c r="Y33" s="32"/>
      <c r="Z33" s="215">
        <v>-301</v>
      </c>
      <c r="AA33" s="76">
        <v>-293</v>
      </c>
      <c r="AB33" s="76">
        <v>-267</v>
      </c>
      <c r="AC33" s="76">
        <v>-320</v>
      </c>
      <c r="AD33" s="196">
        <f t="shared" si="15"/>
        <v>-1181</v>
      </c>
      <c r="AE33" s="215">
        <v>-226</v>
      </c>
      <c r="AF33" s="133">
        <f t="shared" si="10"/>
        <v>-0.24916943521594684</v>
      </c>
      <c r="AG33" s="32"/>
      <c r="AH33" s="215">
        <v>117</v>
      </c>
      <c r="AI33" s="76">
        <v>66</v>
      </c>
      <c r="AJ33" s="76">
        <v>119</v>
      </c>
      <c r="AK33" s="76">
        <v>174</v>
      </c>
      <c r="AL33" s="196">
        <f t="shared" si="4"/>
        <v>476</v>
      </c>
      <c r="AM33" s="215">
        <v>-118</v>
      </c>
      <c r="AN33" s="133" t="str">
        <f t="shared" si="11"/>
        <v>-</v>
      </c>
      <c r="AO33" s="32"/>
      <c r="AP33" s="215">
        <v>4</v>
      </c>
      <c r="AQ33" s="76">
        <v>-1</v>
      </c>
      <c r="AR33" s="76">
        <v>0</v>
      </c>
      <c r="AS33" s="76">
        <v>0</v>
      </c>
      <c r="AT33" s="196">
        <f t="shared" si="5"/>
        <v>3</v>
      </c>
      <c r="AU33" s="391">
        <v>0</v>
      </c>
      <c r="AV33" s="133">
        <f t="shared" si="12"/>
        <v>-1</v>
      </c>
      <c r="AW33" s="32"/>
      <c r="AY33" s="157"/>
    </row>
    <row r="34" spans="1:51" s="82" customFormat="1" ht="12.75" customHeight="1" thickBot="1">
      <c r="A34" s="75" t="s">
        <v>62</v>
      </c>
      <c r="B34" s="202">
        <f aca="true" t="shared" si="18" ref="B34:G34">SUM(B32:B33)</f>
        <v>1801</v>
      </c>
      <c r="C34" s="201">
        <f t="shared" si="18"/>
        <v>1675</v>
      </c>
      <c r="D34" s="201">
        <f t="shared" si="18"/>
        <v>1531</v>
      </c>
      <c r="E34" s="201">
        <f t="shared" si="18"/>
        <v>1337</v>
      </c>
      <c r="F34" s="201">
        <f t="shared" si="18"/>
        <v>6344</v>
      </c>
      <c r="G34" s="202">
        <f t="shared" si="18"/>
        <v>1740</v>
      </c>
      <c r="H34" s="306">
        <f t="shared" si="6"/>
        <v>-0.03387007218212104</v>
      </c>
      <c r="I34" s="31"/>
      <c r="J34" s="202">
        <f aca="true" t="shared" si="19" ref="J34:O34">SUM(J32:J33)</f>
        <v>1017</v>
      </c>
      <c r="K34" s="79">
        <f t="shared" si="19"/>
        <v>1001</v>
      </c>
      <c r="L34" s="79">
        <f t="shared" si="19"/>
        <v>796</v>
      </c>
      <c r="M34" s="79">
        <f t="shared" si="19"/>
        <v>1004</v>
      </c>
      <c r="N34" s="201">
        <f t="shared" si="19"/>
        <v>3818</v>
      </c>
      <c r="O34" s="29">
        <f t="shared" si="19"/>
        <v>645</v>
      </c>
      <c r="P34" s="306">
        <f t="shared" si="8"/>
        <v>-0.36578171091445427</v>
      </c>
      <c r="Q34" s="31"/>
      <c r="R34" s="29">
        <f aca="true" t="shared" si="20" ref="R34:W34">SUM(R32:R33)</f>
        <v>628</v>
      </c>
      <c r="S34" s="79">
        <f t="shared" si="20"/>
        <v>474</v>
      </c>
      <c r="T34" s="79">
        <f t="shared" si="20"/>
        <v>562</v>
      </c>
      <c r="U34" s="79">
        <f t="shared" si="20"/>
        <v>277</v>
      </c>
      <c r="V34" s="201">
        <f t="shared" si="20"/>
        <v>1941</v>
      </c>
      <c r="W34" s="29">
        <f t="shared" si="20"/>
        <v>629</v>
      </c>
      <c r="X34" s="130">
        <f t="shared" si="9"/>
        <v>0.0015923566878980893</v>
      </c>
      <c r="Y34" s="31"/>
      <c r="Z34" s="29">
        <f aca="true" t="shared" si="21" ref="Z34:AE34">SUM(Z32:Z33)</f>
        <v>568</v>
      </c>
      <c r="AA34" s="79">
        <f t="shared" si="21"/>
        <v>488</v>
      </c>
      <c r="AB34" s="79">
        <f t="shared" si="21"/>
        <v>482</v>
      </c>
      <c r="AC34" s="79">
        <f t="shared" si="21"/>
        <v>387</v>
      </c>
      <c r="AD34" s="201">
        <f t="shared" si="21"/>
        <v>1925</v>
      </c>
      <c r="AE34" s="29">
        <f t="shared" si="21"/>
        <v>406</v>
      </c>
      <c r="AF34" s="130">
        <f t="shared" si="10"/>
        <v>-0.2852112676056338</v>
      </c>
      <c r="AG34" s="31"/>
      <c r="AH34" s="29">
        <f aca="true" t="shared" si="22" ref="AH34:AM34">SUM(AH32:AH33)</f>
        <v>-397</v>
      </c>
      <c r="AI34" s="79">
        <f t="shared" si="22"/>
        <v>-277</v>
      </c>
      <c r="AJ34" s="79">
        <f t="shared" si="22"/>
        <v>-307</v>
      </c>
      <c r="AK34" s="79">
        <f t="shared" si="22"/>
        <v>-353</v>
      </c>
      <c r="AL34" s="201">
        <f t="shared" si="22"/>
        <v>-1334</v>
      </c>
      <c r="AM34" s="29">
        <f t="shared" si="22"/>
        <v>131</v>
      </c>
      <c r="AN34" s="130" t="str">
        <f t="shared" si="11"/>
        <v>-</v>
      </c>
      <c r="AO34" s="31"/>
      <c r="AP34" s="29">
        <f aca="true" t="shared" si="23" ref="AP34:AU34">SUM(AP32:AP33)</f>
        <v>-15</v>
      </c>
      <c r="AQ34" s="79">
        <f t="shared" si="23"/>
        <v>-11</v>
      </c>
      <c r="AR34" s="79">
        <f t="shared" si="23"/>
        <v>-2</v>
      </c>
      <c r="AS34" s="79">
        <f t="shared" si="23"/>
        <v>22</v>
      </c>
      <c r="AT34" s="201">
        <f t="shared" si="23"/>
        <v>-6</v>
      </c>
      <c r="AU34" s="29">
        <f t="shared" si="23"/>
        <v>-71</v>
      </c>
      <c r="AV34" s="130">
        <f t="shared" si="12"/>
        <v>3.7333333333333334</v>
      </c>
      <c r="AY34" s="157"/>
    </row>
    <row r="35" spans="1:51" s="82" customFormat="1" ht="12.75" customHeight="1">
      <c r="A35" s="181" t="s">
        <v>63</v>
      </c>
      <c r="B35" s="214"/>
      <c r="C35" s="203"/>
      <c r="D35" s="203"/>
      <c r="E35" s="203"/>
      <c r="F35" s="203"/>
      <c r="G35" s="214"/>
      <c r="H35" s="307"/>
      <c r="J35" s="214"/>
      <c r="K35" s="155"/>
      <c r="L35" s="155"/>
      <c r="M35" s="155"/>
      <c r="N35" s="203"/>
      <c r="O35" s="216"/>
      <c r="P35" s="307"/>
      <c r="R35" s="216"/>
      <c r="S35" s="155"/>
      <c r="T35" s="155"/>
      <c r="U35" s="155"/>
      <c r="V35" s="203"/>
      <c r="W35" s="216"/>
      <c r="X35" s="129"/>
      <c r="Z35" s="216"/>
      <c r="AA35" s="155"/>
      <c r="AB35" s="155"/>
      <c r="AC35" s="155"/>
      <c r="AD35" s="203"/>
      <c r="AE35" s="216"/>
      <c r="AF35" s="129"/>
      <c r="AH35" s="216"/>
      <c r="AI35" s="155"/>
      <c r="AJ35" s="155"/>
      <c r="AK35" s="155"/>
      <c r="AL35" s="203"/>
      <c r="AM35" s="216"/>
      <c r="AN35" s="129"/>
      <c r="AP35" s="216"/>
      <c r="AQ35" s="155"/>
      <c r="AR35" s="155"/>
      <c r="AS35" s="155"/>
      <c r="AT35" s="203"/>
      <c r="AU35" s="216"/>
      <c r="AV35" s="129"/>
      <c r="AY35" s="157"/>
    </row>
    <row r="36" spans="1:51" s="28" customFormat="1" ht="12.75" customHeight="1">
      <c r="A36" s="174" t="s">
        <v>71</v>
      </c>
      <c r="B36" s="212">
        <f>SUM(J36,R36,Z36,AH36,AP36)</f>
        <v>94</v>
      </c>
      <c r="C36" s="197">
        <f>SUM(K36,S36,AA36,AI36,AQ36)</f>
        <v>87</v>
      </c>
      <c r="D36" s="197">
        <f>SUM(L36,T36,AB36,AJ36,AR36)</f>
        <v>86</v>
      </c>
      <c r="E36" s="197">
        <f>SUM(M36,U36,AC36,AK36,AS36)</f>
        <v>81</v>
      </c>
      <c r="F36" s="196">
        <f>SUM(B36:E36)</f>
        <v>348</v>
      </c>
      <c r="G36" s="212">
        <f>SUM(O36,W36,AE36,AM36,AU36)</f>
        <v>100</v>
      </c>
      <c r="H36" s="303">
        <f t="shared" si="6"/>
        <v>0.06382978723404255</v>
      </c>
      <c r="I36" s="32"/>
      <c r="J36" s="212">
        <v>43</v>
      </c>
      <c r="K36" s="76">
        <v>45</v>
      </c>
      <c r="L36" s="76">
        <v>35</v>
      </c>
      <c r="M36" s="76">
        <v>45</v>
      </c>
      <c r="N36" s="196">
        <f>SUM(J36:M36)</f>
        <v>168</v>
      </c>
      <c r="O36" s="215">
        <v>44</v>
      </c>
      <c r="P36" s="303">
        <f t="shared" si="8"/>
        <v>0.023255813953488372</v>
      </c>
      <c r="Q36" s="32"/>
      <c r="R36" s="215">
        <v>23</v>
      </c>
      <c r="S36" s="76">
        <v>20</v>
      </c>
      <c r="T36" s="76">
        <v>24</v>
      </c>
      <c r="U36" s="76">
        <v>13</v>
      </c>
      <c r="V36" s="196">
        <f t="shared" si="16"/>
        <v>80</v>
      </c>
      <c r="W36" s="215">
        <v>31</v>
      </c>
      <c r="X36" s="129">
        <f t="shared" si="9"/>
        <v>0.34782608695652173</v>
      </c>
      <c r="Y36" s="32"/>
      <c r="Z36" s="215">
        <v>26</v>
      </c>
      <c r="AA36" s="76">
        <v>22</v>
      </c>
      <c r="AB36" s="76">
        <v>23</v>
      </c>
      <c r="AC36" s="76">
        <v>22</v>
      </c>
      <c r="AD36" s="196">
        <f t="shared" si="15"/>
        <v>93</v>
      </c>
      <c r="AE36" s="215">
        <v>21</v>
      </c>
      <c r="AF36" s="129">
        <f t="shared" si="10"/>
        <v>-0.19230769230769232</v>
      </c>
      <c r="AG36" s="32"/>
      <c r="AH36" s="215">
        <v>2</v>
      </c>
      <c r="AI36" s="76">
        <v>0</v>
      </c>
      <c r="AJ36" s="76">
        <v>4</v>
      </c>
      <c r="AK36" s="76">
        <v>1</v>
      </c>
      <c r="AL36" s="196">
        <f t="shared" si="4"/>
        <v>7</v>
      </c>
      <c r="AM36" s="215">
        <v>4</v>
      </c>
      <c r="AN36" s="129">
        <f t="shared" si="11"/>
        <v>1</v>
      </c>
      <c r="AO36" s="32"/>
      <c r="AP36" s="391">
        <v>0</v>
      </c>
      <c r="AQ36" s="392">
        <v>0</v>
      </c>
      <c r="AR36" s="392">
        <v>0</v>
      </c>
      <c r="AS36" s="392">
        <v>0</v>
      </c>
      <c r="AT36" s="196">
        <f t="shared" si="5"/>
        <v>0</v>
      </c>
      <c r="AU36" s="391">
        <v>0</v>
      </c>
      <c r="AV36" s="129" t="str">
        <f t="shared" si="12"/>
        <v>-</v>
      </c>
      <c r="AW36" s="32"/>
      <c r="AY36" s="157"/>
    </row>
    <row r="37" spans="1:51" ht="13.5" thickBot="1">
      <c r="A37" s="162" t="s">
        <v>70</v>
      </c>
      <c r="B37" s="302">
        <f aca="true" t="shared" si="24" ref="B37:G37">B34-B36</f>
        <v>1707</v>
      </c>
      <c r="C37" s="204">
        <f t="shared" si="24"/>
        <v>1588</v>
      </c>
      <c r="D37" s="204">
        <f t="shared" si="24"/>
        <v>1445</v>
      </c>
      <c r="E37" s="204">
        <f t="shared" si="24"/>
        <v>1256</v>
      </c>
      <c r="F37" s="204">
        <f t="shared" si="24"/>
        <v>5996</v>
      </c>
      <c r="G37" s="302">
        <f t="shared" si="24"/>
        <v>1640</v>
      </c>
      <c r="H37" s="308">
        <f t="shared" si="6"/>
        <v>-0.03925014645577036</v>
      </c>
      <c r="I37" s="165"/>
      <c r="J37" s="302">
        <f>J34-J36</f>
        <v>974</v>
      </c>
      <c r="K37" s="163">
        <f>K34-K36</f>
        <v>956</v>
      </c>
      <c r="L37" s="163">
        <f>L34-L36</f>
        <v>761</v>
      </c>
      <c r="M37" s="163">
        <f>M34-M36</f>
        <v>959</v>
      </c>
      <c r="N37" s="204">
        <f>N34-N36</f>
        <v>3650</v>
      </c>
      <c r="O37" s="164">
        <v>601</v>
      </c>
      <c r="P37" s="308">
        <f t="shared" si="8"/>
        <v>-0.38295687885010266</v>
      </c>
      <c r="Q37" s="165"/>
      <c r="R37" s="164">
        <f>R34-R36</f>
        <v>605</v>
      </c>
      <c r="S37" s="163">
        <f>S34-S36</f>
        <v>454</v>
      </c>
      <c r="T37" s="163">
        <f>T34-T36</f>
        <v>538</v>
      </c>
      <c r="U37" s="163">
        <f>U34-U36</f>
        <v>264</v>
      </c>
      <c r="V37" s="204">
        <f>V34-V36</f>
        <v>1861</v>
      </c>
      <c r="W37" s="164">
        <v>598</v>
      </c>
      <c r="X37" s="156">
        <f t="shared" si="9"/>
        <v>-0.011570247933884297</v>
      </c>
      <c r="Y37" s="165"/>
      <c r="Z37" s="164">
        <f>Z34-Z36</f>
        <v>542</v>
      </c>
      <c r="AA37" s="163">
        <f>AA34-AA36</f>
        <v>466</v>
      </c>
      <c r="AB37" s="163">
        <f>AB34-AB36</f>
        <v>459</v>
      </c>
      <c r="AC37" s="163">
        <f>AC34-AC36</f>
        <v>365</v>
      </c>
      <c r="AD37" s="204">
        <f>AD34-AD36</f>
        <v>1832</v>
      </c>
      <c r="AE37" s="164">
        <v>385</v>
      </c>
      <c r="AF37" s="156">
        <f t="shared" si="10"/>
        <v>-0.2896678966789668</v>
      </c>
      <c r="AG37" s="165"/>
      <c r="AH37" s="164">
        <f>AH34-AH36</f>
        <v>-399</v>
      </c>
      <c r="AI37" s="163">
        <f>AI34-AI36</f>
        <v>-277</v>
      </c>
      <c r="AJ37" s="163">
        <f>AJ34-AJ36</f>
        <v>-311</v>
      </c>
      <c r="AK37" s="163">
        <f>AK34-AK36</f>
        <v>-354</v>
      </c>
      <c r="AL37" s="204">
        <f>AL34-AL36</f>
        <v>-1341</v>
      </c>
      <c r="AM37" s="164">
        <v>127</v>
      </c>
      <c r="AN37" s="156" t="str">
        <f t="shared" si="11"/>
        <v>-</v>
      </c>
      <c r="AO37" s="165"/>
      <c r="AP37" s="164">
        <f>AP34-AP36</f>
        <v>-15</v>
      </c>
      <c r="AQ37" s="163">
        <f>AQ34-AQ36</f>
        <v>-11</v>
      </c>
      <c r="AR37" s="163">
        <f>AR34-AR36</f>
        <v>-2</v>
      </c>
      <c r="AS37" s="163">
        <f>AS34-AS36</f>
        <v>22</v>
      </c>
      <c r="AT37" s="204">
        <f>AT34-AT36</f>
        <v>-6</v>
      </c>
      <c r="AU37" s="164">
        <v>-71</v>
      </c>
      <c r="AV37" s="156">
        <f t="shared" si="12"/>
        <v>3.7333333333333334</v>
      </c>
      <c r="AY37" s="157"/>
    </row>
    <row r="38" ht="12.75">
      <c r="AY38" s="157"/>
    </row>
    <row r="39" spans="1:50" s="7" customFormat="1" ht="47.25" customHeight="1">
      <c r="A39" s="301" t="s">
        <v>80</v>
      </c>
      <c r="B39" s="286"/>
      <c r="C39" s="286"/>
      <c r="D39" s="286"/>
      <c r="E39" s="286"/>
      <c r="F39" s="286"/>
      <c r="G39" s="286"/>
      <c r="H39" s="288"/>
      <c r="I39" s="288"/>
      <c r="J39" s="288"/>
      <c r="K39" s="288"/>
      <c r="L39" s="288"/>
      <c r="M39" s="288"/>
      <c r="N39" s="288"/>
      <c r="O39" s="288"/>
      <c r="P39" s="287"/>
      <c r="Q39" s="289"/>
      <c r="V39" s="287"/>
      <c r="W39" s="287"/>
      <c r="Y39" s="288"/>
      <c r="Z39" s="288"/>
      <c r="AA39" s="288"/>
      <c r="AB39" s="288"/>
      <c r="AC39" s="288"/>
      <c r="AD39" s="288"/>
      <c r="AE39" s="288"/>
      <c r="AG39" s="286"/>
      <c r="AH39" s="289"/>
      <c r="AI39" s="289"/>
      <c r="AJ39" s="289"/>
      <c r="AK39" s="289"/>
      <c r="AL39" s="288"/>
      <c r="AM39" s="288"/>
      <c r="AO39" s="288"/>
      <c r="AW39" s="291"/>
      <c r="AX39" s="256"/>
    </row>
    <row r="40" spans="1:49" s="27" customFormat="1" ht="12.75" customHeight="1">
      <c r="A40" s="25"/>
      <c r="B40" s="39"/>
      <c r="C40" s="39"/>
      <c r="D40" s="39"/>
      <c r="E40" s="39"/>
      <c r="F40" s="39"/>
      <c r="G40" s="39"/>
      <c r="H40" s="39"/>
      <c r="I40" s="26"/>
      <c r="J40" s="39"/>
      <c r="K40" s="39"/>
      <c r="L40" s="39"/>
      <c r="M40" s="39"/>
      <c r="N40" s="39"/>
      <c r="O40" s="39"/>
      <c r="P40" s="39"/>
      <c r="Q40" s="33"/>
      <c r="R40" s="39"/>
      <c r="S40" s="39"/>
      <c r="T40" s="39"/>
      <c r="U40" s="39"/>
      <c r="V40" s="39"/>
      <c r="W40" s="39"/>
      <c r="X40" s="208"/>
      <c r="Y40" s="26"/>
      <c r="Z40" s="39"/>
      <c r="AA40" s="39"/>
      <c r="AB40" s="39"/>
      <c r="AC40" s="39"/>
      <c r="AD40" s="39"/>
      <c r="AE40" s="39"/>
      <c r="AF40" s="208"/>
      <c r="AG40" s="26"/>
      <c r="AH40" s="39"/>
      <c r="AI40" s="39"/>
      <c r="AJ40" s="39"/>
      <c r="AK40" s="39"/>
      <c r="AL40" s="39"/>
      <c r="AM40" s="39"/>
      <c r="AN40" s="208"/>
      <c r="AO40" s="26"/>
      <c r="AP40" s="86"/>
      <c r="AQ40" s="86"/>
      <c r="AR40" s="86"/>
      <c r="AS40" s="86"/>
      <c r="AT40" s="39"/>
      <c r="AU40" s="39"/>
      <c r="AV40" s="208"/>
      <c r="AW40" s="26"/>
    </row>
    <row r="41" spans="1:48" ht="12.75" customHeight="1">
      <c r="A41" s="182"/>
      <c r="B41" s="20"/>
      <c r="C41" s="20"/>
      <c r="D41" s="20"/>
      <c r="E41" s="20"/>
      <c r="F41" s="20"/>
      <c r="G41" s="20"/>
      <c r="H41" s="20"/>
      <c r="J41" s="20"/>
      <c r="K41" s="20"/>
      <c r="L41" s="20"/>
      <c r="M41" s="20"/>
      <c r="N41" s="20"/>
      <c r="O41" s="20"/>
      <c r="P41" s="20"/>
      <c r="R41" s="20"/>
      <c r="S41" s="20"/>
      <c r="T41" s="20"/>
      <c r="U41" s="20"/>
      <c r="V41" s="20"/>
      <c r="W41" s="20"/>
      <c r="X41" s="209"/>
      <c r="Z41" s="20"/>
      <c r="AA41" s="20"/>
      <c r="AB41" s="20"/>
      <c r="AC41" s="20"/>
      <c r="AD41" s="20"/>
      <c r="AE41" s="20"/>
      <c r="AF41" s="209"/>
      <c r="AH41" s="20"/>
      <c r="AI41" s="20"/>
      <c r="AJ41" s="20"/>
      <c r="AK41" s="20"/>
      <c r="AL41" s="20"/>
      <c r="AM41" s="20"/>
      <c r="AN41" s="209"/>
      <c r="AP41" s="87"/>
      <c r="AQ41" s="87"/>
      <c r="AR41" s="87"/>
      <c r="AS41" s="87"/>
      <c r="AT41" s="20"/>
      <c r="AU41" s="20"/>
      <c r="AV41" s="209"/>
    </row>
    <row r="42" spans="1:48" ht="12.75" customHeight="1">
      <c r="A42" s="182"/>
      <c r="B42" s="20"/>
      <c r="C42" s="20"/>
      <c r="D42" s="20"/>
      <c r="E42" s="20"/>
      <c r="F42" s="20"/>
      <c r="G42" s="20"/>
      <c r="H42" s="20"/>
      <c r="J42" s="20"/>
      <c r="K42" s="20"/>
      <c r="L42" s="20"/>
      <c r="M42" s="20"/>
      <c r="N42" s="20"/>
      <c r="O42" s="20"/>
      <c r="P42" s="20"/>
      <c r="R42" s="20"/>
      <c r="S42" s="20"/>
      <c r="T42" s="20"/>
      <c r="U42" s="20"/>
      <c r="V42" s="20"/>
      <c r="W42" s="20"/>
      <c r="X42" s="209"/>
      <c r="Z42" s="20"/>
      <c r="AA42" s="20"/>
      <c r="AB42" s="20"/>
      <c r="AC42" s="20"/>
      <c r="AD42" s="20"/>
      <c r="AE42" s="20"/>
      <c r="AF42" s="209"/>
      <c r="AH42" s="20"/>
      <c r="AI42" s="20"/>
      <c r="AJ42" s="20"/>
      <c r="AK42" s="20"/>
      <c r="AL42" s="20"/>
      <c r="AM42" s="20"/>
      <c r="AN42" s="209"/>
      <c r="AP42" s="87"/>
      <c r="AQ42" s="87"/>
      <c r="AR42" s="87"/>
      <c r="AS42" s="87"/>
      <c r="AT42" s="20"/>
      <c r="AU42" s="20"/>
      <c r="AV42" s="209"/>
    </row>
    <row r="43" spans="1:48" ht="12.75" customHeight="1">
      <c r="A43" s="183"/>
      <c r="B43" s="20"/>
      <c r="C43" s="20"/>
      <c r="D43" s="20"/>
      <c r="E43" s="20"/>
      <c r="F43" s="20"/>
      <c r="G43" s="20"/>
      <c r="H43" s="20"/>
      <c r="J43" s="20"/>
      <c r="K43" s="20"/>
      <c r="L43" s="20"/>
      <c r="M43" s="20"/>
      <c r="N43" s="20"/>
      <c r="O43" s="20"/>
      <c r="P43" s="20"/>
      <c r="R43" s="20"/>
      <c r="S43" s="20"/>
      <c r="T43" s="20"/>
      <c r="U43" s="20"/>
      <c r="V43" s="20"/>
      <c r="W43" s="20"/>
      <c r="X43" s="209"/>
      <c r="Z43" s="20"/>
      <c r="AA43" s="20"/>
      <c r="AB43" s="20"/>
      <c r="AC43" s="20"/>
      <c r="AD43" s="20"/>
      <c r="AE43" s="20"/>
      <c r="AF43" s="209"/>
      <c r="AH43" s="20"/>
      <c r="AI43" s="20"/>
      <c r="AJ43" s="20"/>
      <c r="AK43" s="20"/>
      <c r="AL43" s="20"/>
      <c r="AM43" s="20"/>
      <c r="AN43" s="209"/>
      <c r="AP43" s="87"/>
      <c r="AQ43" s="87"/>
      <c r="AR43" s="87"/>
      <c r="AS43" s="87"/>
      <c r="AT43" s="20"/>
      <c r="AU43" s="20"/>
      <c r="AV43" s="209"/>
    </row>
    <row r="44" spans="1:49" ht="12.75" customHeight="1">
      <c r="A44" s="183"/>
      <c r="B44" s="20"/>
      <c r="C44" s="20"/>
      <c r="D44" s="20"/>
      <c r="E44" s="20"/>
      <c r="F44" s="20"/>
      <c r="G44" s="20"/>
      <c r="H44" s="20"/>
      <c r="I44" s="3"/>
      <c r="J44" s="20"/>
      <c r="K44" s="20"/>
      <c r="L44" s="20"/>
      <c r="M44" s="20"/>
      <c r="N44" s="20"/>
      <c r="O44" s="20"/>
      <c r="P44" s="20"/>
      <c r="Q44" s="1"/>
      <c r="R44" s="20"/>
      <c r="S44" s="20"/>
      <c r="T44" s="20"/>
      <c r="U44" s="20"/>
      <c r="V44" s="20"/>
      <c r="W44" s="20"/>
      <c r="Y44" s="1"/>
      <c r="Z44" s="20"/>
      <c r="AA44" s="20"/>
      <c r="AB44" s="20"/>
      <c r="AC44" s="20"/>
      <c r="AD44" s="20"/>
      <c r="AE44" s="20"/>
      <c r="AG44" s="1"/>
      <c r="AH44" s="20"/>
      <c r="AI44" s="20"/>
      <c r="AJ44" s="20"/>
      <c r="AK44" s="20"/>
      <c r="AL44" s="20"/>
      <c r="AM44" s="20"/>
      <c r="AO44" s="1"/>
      <c r="AP44" s="87"/>
      <c r="AQ44" s="87"/>
      <c r="AR44" s="87"/>
      <c r="AS44" s="87"/>
      <c r="AT44" s="20"/>
      <c r="AU44" s="20"/>
      <c r="AW44" s="3"/>
    </row>
    <row r="45" spans="1:48" ht="12.75" customHeight="1">
      <c r="A45" s="183"/>
      <c r="B45" s="20"/>
      <c r="C45" s="20"/>
      <c r="D45" s="20"/>
      <c r="E45" s="20"/>
      <c r="F45" s="20"/>
      <c r="G45" s="20"/>
      <c r="H45" s="20"/>
      <c r="J45" s="20"/>
      <c r="K45" s="20"/>
      <c r="L45" s="20"/>
      <c r="M45" s="20"/>
      <c r="N45" s="20"/>
      <c r="O45" s="20"/>
      <c r="P45" s="20"/>
      <c r="R45" s="20"/>
      <c r="S45" s="20"/>
      <c r="T45" s="20"/>
      <c r="U45" s="20"/>
      <c r="V45" s="20"/>
      <c r="W45" s="20"/>
      <c r="X45" s="209"/>
      <c r="Z45" s="20"/>
      <c r="AA45" s="20"/>
      <c r="AB45" s="20"/>
      <c r="AC45" s="20"/>
      <c r="AD45" s="20"/>
      <c r="AE45" s="20"/>
      <c r="AF45" s="209"/>
      <c r="AH45" s="20"/>
      <c r="AI45" s="20"/>
      <c r="AJ45" s="20"/>
      <c r="AK45" s="20"/>
      <c r="AL45" s="20"/>
      <c r="AM45" s="20"/>
      <c r="AN45" s="209"/>
      <c r="AP45" s="87"/>
      <c r="AQ45" s="87"/>
      <c r="AR45" s="87"/>
      <c r="AS45" s="87"/>
      <c r="AT45" s="20"/>
      <c r="AU45" s="20"/>
      <c r="AV45" s="209"/>
    </row>
    <row r="46" spans="1:49" ht="12.75" customHeight="1">
      <c r="A46" s="183"/>
      <c r="B46" s="20"/>
      <c r="C46" s="20"/>
      <c r="D46" s="20"/>
      <c r="E46" s="20"/>
      <c r="F46" s="20"/>
      <c r="G46" s="20"/>
      <c r="H46" s="20"/>
      <c r="I46" s="3"/>
      <c r="J46" s="20"/>
      <c r="K46" s="20"/>
      <c r="L46" s="20"/>
      <c r="M46" s="20"/>
      <c r="N46" s="20"/>
      <c r="O46" s="20"/>
      <c r="P46" s="20"/>
      <c r="Q46" s="1"/>
      <c r="R46" s="20"/>
      <c r="S46" s="20"/>
      <c r="T46" s="20"/>
      <c r="U46" s="20"/>
      <c r="V46" s="20"/>
      <c r="W46" s="20"/>
      <c r="Y46" s="1"/>
      <c r="Z46" s="20"/>
      <c r="AA46" s="20"/>
      <c r="AB46" s="20"/>
      <c r="AC46" s="20"/>
      <c r="AD46" s="20"/>
      <c r="AE46" s="20"/>
      <c r="AG46" s="1"/>
      <c r="AH46" s="20"/>
      <c r="AI46" s="20"/>
      <c r="AJ46" s="20"/>
      <c r="AK46" s="20"/>
      <c r="AL46" s="20"/>
      <c r="AM46" s="20"/>
      <c r="AO46" s="1"/>
      <c r="AP46" s="87"/>
      <c r="AQ46" s="87"/>
      <c r="AR46" s="87"/>
      <c r="AS46" s="87"/>
      <c r="AT46" s="20"/>
      <c r="AU46" s="20"/>
      <c r="AW46" s="3"/>
    </row>
    <row r="47" spans="1:48" ht="12.75" customHeight="1">
      <c r="A47" s="183"/>
      <c r="B47" s="20"/>
      <c r="C47" s="20"/>
      <c r="D47" s="20"/>
      <c r="E47" s="20"/>
      <c r="F47" s="20"/>
      <c r="G47" s="20"/>
      <c r="H47" s="20"/>
      <c r="J47" s="20"/>
      <c r="K47" s="20"/>
      <c r="L47" s="20"/>
      <c r="M47" s="20"/>
      <c r="N47" s="20"/>
      <c r="O47" s="20"/>
      <c r="P47" s="20"/>
      <c r="R47" s="20"/>
      <c r="S47" s="20"/>
      <c r="T47" s="20"/>
      <c r="U47" s="20"/>
      <c r="V47" s="20"/>
      <c r="W47" s="20"/>
      <c r="X47" s="209"/>
      <c r="Z47" s="20"/>
      <c r="AA47" s="20"/>
      <c r="AB47" s="20"/>
      <c r="AC47" s="20"/>
      <c r="AD47" s="20"/>
      <c r="AE47" s="20"/>
      <c r="AF47" s="209"/>
      <c r="AH47" s="20"/>
      <c r="AI47" s="20"/>
      <c r="AJ47" s="20"/>
      <c r="AK47" s="20"/>
      <c r="AL47" s="20"/>
      <c r="AM47" s="20"/>
      <c r="AN47" s="209"/>
      <c r="AP47" s="87"/>
      <c r="AQ47" s="87"/>
      <c r="AR47" s="87"/>
      <c r="AS47" s="87"/>
      <c r="AT47" s="20"/>
      <c r="AU47" s="20"/>
      <c r="AV47" s="209"/>
    </row>
    <row r="48" spans="1:48" ht="12.75" customHeight="1">
      <c r="A48" s="183"/>
      <c r="B48" s="20"/>
      <c r="C48" s="20"/>
      <c r="D48" s="20"/>
      <c r="E48" s="20"/>
      <c r="F48" s="20"/>
      <c r="G48" s="20"/>
      <c r="H48" s="20"/>
      <c r="J48" s="20"/>
      <c r="K48" s="20"/>
      <c r="L48" s="20"/>
      <c r="M48" s="20"/>
      <c r="N48" s="20"/>
      <c r="O48" s="20"/>
      <c r="P48" s="20"/>
      <c r="R48" s="20"/>
      <c r="S48" s="20"/>
      <c r="T48" s="20"/>
      <c r="U48" s="20"/>
      <c r="V48" s="20"/>
      <c r="W48" s="20"/>
      <c r="X48" s="209"/>
      <c r="Z48" s="20"/>
      <c r="AA48" s="20"/>
      <c r="AB48" s="20"/>
      <c r="AC48" s="20"/>
      <c r="AD48" s="20"/>
      <c r="AE48" s="20"/>
      <c r="AF48" s="209"/>
      <c r="AH48" s="20"/>
      <c r="AI48" s="20"/>
      <c r="AJ48" s="20"/>
      <c r="AK48" s="20"/>
      <c r="AL48" s="20"/>
      <c r="AM48" s="20"/>
      <c r="AN48" s="209"/>
      <c r="AP48" s="87"/>
      <c r="AQ48" s="87"/>
      <c r="AR48" s="87"/>
      <c r="AS48" s="87"/>
      <c r="AT48" s="20"/>
      <c r="AU48" s="20"/>
      <c r="AV48" s="209"/>
    </row>
    <row r="49" spans="1:48" ht="12.75" customHeight="1">
      <c r="A49" s="183"/>
      <c r="B49" s="20"/>
      <c r="C49" s="20"/>
      <c r="D49" s="20"/>
      <c r="E49" s="20"/>
      <c r="F49" s="20"/>
      <c r="G49" s="20"/>
      <c r="H49" s="20"/>
      <c r="J49" s="20"/>
      <c r="K49" s="20"/>
      <c r="L49" s="20"/>
      <c r="M49" s="20"/>
      <c r="N49" s="20"/>
      <c r="O49" s="20"/>
      <c r="P49" s="20"/>
      <c r="R49" s="20"/>
      <c r="S49" s="20"/>
      <c r="T49" s="20"/>
      <c r="U49" s="20"/>
      <c r="V49" s="20"/>
      <c r="W49" s="20"/>
      <c r="X49" s="209"/>
      <c r="Z49" s="20"/>
      <c r="AA49" s="20"/>
      <c r="AB49" s="20"/>
      <c r="AC49" s="20"/>
      <c r="AD49" s="20"/>
      <c r="AE49" s="20"/>
      <c r="AF49" s="209"/>
      <c r="AH49" s="20"/>
      <c r="AI49" s="20"/>
      <c r="AJ49" s="20"/>
      <c r="AK49" s="20"/>
      <c r="AL49" s="20"/>
      <c r="AM49" s="20"/>
      <c r="AN49" s="209"/>
      <c r="AP49" s="87"/>
      <c r="AQ49" s="87"/>
      <c r="AR49" s="87"/>
      <c r="AS49" s="87"/>
      <c r="AT49" s="20"/>
      <c r="AU49" s="20"/>
      <c r="AV49" s="209"/>
    </row>
    <row r="50" spans="1:48" ht="12.75" customHeight="1">
      <c r="A50" s="183"/>
      <c r="B50" s="20"/>
      <c r="C50" s="20"/>
      <c r="D50" s="20"/>
      <c r="E50" s="20"/>
      <c r="F50" s="20"/>
      <c r="G50" s="20"/>
      <c r="H50" s="20"/>
      <c r="J50" s="20"/>
      <c r="K50" s="20"/>
      <c r="L50" s="20"/>
      <c r="M50" s="20"/>
      <c r="N50" s="20"/>
      <c r="O50" s="20"/>
      <c r="P50" s="20"/>
      <c r="R50" s="20"/>
      <c r="S50" s="20"/>
      <c r="T50" s="20"/>
      <c r="U50" s="20"/>
      <c r="V50" s="20"/>
      <c r="W50" s="20"/>
      <c r="X50" s="209"/>
      <c r="Z50" s="20"/>
      <c r="AA50" s="20"/>
      <c r="AB50" s="20"/>
      <c r="AC50" s="20"/>
      <c r="AD50" s="20"/>
      <c r="AE50" s="20"/>
      <c r="AF50" s="209"/>
      <c r="AH50" s="20"/>
      <c r="AI50" s="20"/>
      <c r="AJ50" s="20"/>
      <c r="AK50" s="20"/>
      <c r="AL50" s="20"/>
      <c r="AM50" s="20"/>
      <c r="AN50" s="209"/>
      <c r="AP50" s="87"/>
      <c r="AQ50" s="87"/>
      <c r="AR50" s="87"/>
      <c r="AS50" s="87"/>
      <c r="AT50" s="20"/>
      <c r="AU50" s="20"/>
      <c r="AV50" s="209"/>
    </row>
    <row r="51" spans="1:48" ht="12.75" customHeight="1">
      <c r="A51" s="183"/>
      <c r="B51" s="20"/>
      <c r="C51" s="20"/>
      <c r="D51" s="20"/>
      <c r="E51" s="20"/>
      <c r="F51" s="20"/>
      <c r="G51" s="20"/>
      <c r="H51" s="20"/>
      <c r="J51" s="20"/>
      <c r="K51" s="20"/>
      <c r="L51" s="20"/>
      <c r="M51" s="20"/>
      <c r="N51" s="20"/>
      <c r="O51" s="20"/>
      <c r="P51" s="20"/>
      <c r="R51" s="20"/>
      <c r="S51" s="20"/>
      <c r="T51" s="20"/>
      <c r="U51" s="20"/>
      <c r="V51" s="20"/>
      <c r="W51" s="20"/>
      <c r="X51" s="209"/>
      <c r="Z51" s="20"/>
      <c r="AA51" s="20"/>
      <c r="AB51" s="20"/>
      <c r="AC51" s="20"/>
      <c r="AD51" s="20"/>
      <c r="AE51" s="20"/>
      <c r="AF51" s="209"/>
      <c r="AH51" s="20"/>
      <c r="AI51" s="20"/>
      <c r="AJ51" s="20"/>
      <c r="AK51" s="20"/>
      <c r="AL51" s="20"/>
      <c r="AM51" s="20"/>
      <c r="AN51" s="209"/>
      <c r="AP51" s="87"/>
      <c r="AQ51" s="87"/>
      <c r="AR51" s="87"/>
      <c r="AS51" s="87"/>
      <c r="AT51" s="20"/>
      <c r="AU51" s="20"/>
      <c r="AV51" s="209"/>
    </row>
    <row r="52" spans="1:48" ht="12.75" customHeight="1">
      <c r="A52" s="183"/>
      <c r="B52" s="20"/>
      <c r="C52" s="20"/>
      <c r="D52" s="20"/>
      <c r="E52" s="20"/>
      <c r="F52" s="20"/>
      <c r="G52" s="20"/>
      <c r="H52" s="20"/>
      <c r="J52" s="20"/>
      <c r="K52" s="20"/>
      <c r="L52" s="20"/>
      <c r="M52" s="20"/>
      <c r="N52" s="20"/>
      <c r="O52" s="20"/>
      <c r="P52" s="20"/>
      <c r="R52" s="20"/>
      <c r="S52" s="20"/>
      <c r="T52" s="20"/>
      <c r="U52" s="20"/>
      <c r="V52" s="20"/>
      <c r="W52" s="20"/>
      <c r="X52" s="209"/>
      <c r="Z52" s="20"/>
      <c r="AA52" s="20"/>
      <c r="AB52" s="20"/>
      <c r="AC52" s="20"/>
      <c r="AD52" s="20"/>
      <c r="AE52" s="20"/>
      <c r="AF52" s="209"/>
      <c r="AH52" s="20"/>
      <c r="AI52" s="20"/>
      <c r="AJ52" s="20"/>
      <c r="AK52" s="20"/>
      <c r="AL52" s="20"/>
      <c r="AM52" s="20"/>
      <c r="AN52" s="209"/>
      <c r="AP52" s="87"/>
      <c r="AQ52" s="87"/>
      <c r="AR52" s="87"/>
      <c r="AS52" s="87"/>
      <c r="AT52" s="20"/>
      <c r="AU52" s="20"/>
      <c r="AV52" s="209"/>
    </row>
    <row r="53" spans="1:48" ht="12.75" customHeight="1">
      <c r="A53" s="183"/>
      <c r="B53" s="20"/>
      <c r="C53" s="20"/>
      <c r="D53" s="20"/>
      <c r="E53" s="20"/>
      <c r="F53" s="20"/>
      <c r="G53" s="20"/>
      <c r="H53" s="20"/>
      <c r="J53" s="20"/>
      <c r="K53" s="20"/>
      <c r="L53" s="20"/>
      <c r="M53" s="20"/>
      <c r="N53" s="20"/>
      <c r="O53" s="20"/>
      <c r="P53" s="20"/>
      <c r="R53" s="20"/>
      <c r="S53" s="20"/>
      <c r="T53" s="20"/>
      <c r="U53" s="20"/>
      <c r="V53" s="20"/>
      <c r="W53" s="20"/>
      <c r="X53" s="209"/>
      <c r="Z53" s="20"/>
      <c r="AA53" s="20"/>
      <c r="AB53" s="20"/>
      <c r="AC53" s="20"/>
      <c r="AD53" s="20"/>
      <c r="AE53" s="20"/>
      <c r="AF53" s="209"/>
      <c r="AH53" s="20"/>
      <c r="AI53" s="20"/>
      <c r="AJ53" s="20"/>
      <c r="AK53" s="20"/>
      <c r="AL53" s="20"/>
      <c r="AM53" s="20"/>
      <c r="AN53" s="209"/>
      <c r="AP53" s="87"/>
      <c r="AQ53" s="87"/>
      <c r="AR53" s="87"/>
      <c r="AS53" s="87"/>
      <c r="AT53" s="20"/>
      <c r="AU53" s="20"/>
      <c r="AV53" s="209"/>
    </row>
    <row r="54" spans="1:48" ht="12.75" customHeight="1">
      <c r="A54" s="183"/>
      <c r="B54" s="20"/>
      <c r="C54" s="20"/>
      <c r="D54" s="20"/>
      <c r="E54" s="20"/>
      <c r="F54" s="20"/>
      <c r="G54" s="20"/>
      <c r="H54" s="20"/>
      <c r="J54" s="20"/>
      <c r="K54" s="20"/>
      <c r="L54" s="20"/>
      <c r="M54" s="20"/>
      <c r="N54" s="20"/>
      <c r="O54" s="20"/>
      <c r="P54" s="20"/>
      <c r="R54" s="20"/>
      <c r="S54" s="20"/>
      <c r="T54" s="20"/>
      <c r="U54" s="20"/>
      <c r="V54" s="20"/>
      <c r="W54" s="20"/>
      <c r="X54" s="209"/>
      <c r="Z54" s="20"/>
      <c r="AA54" s="20"/>
      <c r="AB54" s="20"/>
      <c r="AC54" s="20"/>
      <c r="AD54" s="20"/>
      <c r="AE54" s="20"/>
      <c r="AF54" s="209"/>
      <c r="AH54" s="20"/>
      <c r="AI54" s="20"/>
      <c r="AJ54" s="20"/>
      <c r="AK54" s="20"/>
      <c r="AL54" s="20"/>
      <c r="AM54" s="20"/>
      <c r="AN54" s="209"/>
      <c r="AP54" s="87"/>
      <c r="AQ54" s="87"/>
      <c r="AR54" s="87"/>
      <c r="AS54" s="87"/>
      <c r="AT54" s="20"/>
      <c r="AU54" s="20"/>
      <c r="AV54" s="209"/>
    </row>
    <row r="55" spans="1:48" ht="12.75" customHeight="1">
      <c r="A55" s="183"/>
      <c r="B55" s="20"/>
      <c r="C55" s="20"/>
      <c r="D55" s="20"/>
      <c r="E55" s="20"/>
      <c r="F55" s="20"/>
      <c r="G55" s="20"/>
      <c r="H55" s="20"/>
      <c r="J55" s="20"/>
      <c r="K55" s="20"/>
      <c r="L55" s="20"/>
      <c r="M55" s="20"/>
      <c r="N55" s="20"/>
      <c r="O55" s="20"/>
      <c r="P55" s="20"/>
      <c r="R55" s="20"/>
      <c r="S55" s="20"/>
      <c r="T55" s="20"/>
      <c r="U55" s="20"/>
      <c r="V55" s="20"/>
      <c r="W55" s="20"/>
      <c r="X55" s="209"/>
      <c r="Z55" s="20"/>
      <c r="AA55" s="20"/>
      <c r="AB55" s="20"/>
      <c r="AC55" s="20"/>
      <c r="AD55" s="20"/>
      <c r="AE55" s="20"/>
      <c r="AF55" s="209"/>
      <c r="AH55" s="20"/>
      <c r="AI55" s="20"/>
      <c r="AJ55" s="20"/>
      <c r="AK55" s="20"/>
      <c r="AL55" s="20"/>
      <c r="AM55" s="20"/>
      <c r="AN55" s="209"/>
      <c r="AP55" s="87"/>
      <c r="AQ55" s="87"/>
      <c r="AR55" s="87"/>
      <c r="AS55" s="87"/>
      <c r="AT55" s="20"/>
      <c r="AU55" s="20"/>
      <c r="AV55" s="209"/>
    </row>
    <row r="56" spans="1:48" ht="12.75" customHeight="1">
      <c r="A56" s="183"/>
      <c r="B56" s="20"/>
      <c r="C56" s="20"/>
      <c r="D56" s="20"/>
      <c r="E56" s="20"/>
      <c r="F56" s="20"/>
      <c r="G56" s="20"/>
      <c r="H56" s="20"/>
      <c r="J56" s="20"/>
      <c r="K56" s="20"/>
      <c r="L56" s="20"/>
      <c r="M56" s="20"/>
      <c r="N56" s="20"/>
      <c r="O56" s="20"/>
      <c r="P56" s="20"/>
      <c r="R56" s="20"/>
      <c r="S56" s="20"/>
      <c r="T56" s="20"/>
      <c r="U56" s="20"/>
      <c r="V56" s="20"/>
      <c r="W56" s="20"/>
      <c r="X56" s="209"/>
      <c r="Z56" s="20"/>
      <c r="AA56" s="20"/>
      <c r="AB56" s="20"/>
      <c r="AC56" s="20"/>
      <c r="AD56" s="20"/>
      <c r="AE56" s="20"/>
      <c r="AF56" s="209"/>
      <c r="AH56" s="20"/>
      <c r="AI56" s="20"/>
      <c r="AJ56" s="20"/>
      <c r="AK56" s="20"/>
      <c r="AL56" s="20"/>
      <c r="AM56" s="20"/>
      <c r="AN56" s="209"/>
      <c r="AP56" s="87"/>
      <c r="AQ56" s="87"/>
      <c r="AR56" s="87"/>
      <c r="AS56" s="87"/>
      <c r="AT56" s="20"/>
      <c r="AU56" s="20"/>
      <c r="AV56" s="209"/>
    </row>
    <row r="57" spans="1:48" ht="12.75" customHeight="1">
      <c r="A57" s="183"/>
      <c r="B57" s="20"/>
      <c r="C57" s="20"/>
      <c r="D57" s="20"/>
      <c r="E57" s="20"/>
      <c r="F57" s="20"/>
      <c r="G57" s="20"/>
      <c r="H57" s="20"/>
      <c r="J57" s="20"/>
      <c r="K57" s="20"/>
      <c r="L57" s="20"/>
      <c r="M57" s="20"/>
      <c r="N57" s="20"/>
      <c r="O57" s="20"/>
      <c r="P57" s="20"/>
      <c r="R57" s="20"/>
      <c r="S57" s="20"/>
      <c r="T57" s="20"/>
      <c r="U57" s="20"/>
      <c r="V57" s="20"/>
      <c r="W57" s="20"/>
      <c r="X57" s="209"/>
      <c r="Z57" s="20"/>
      <c r="AA57" s="20"/>
      <c r="AB57" s="20"/>
      <c r="AC57" s="20"/>
      <c r="AD57" s="20"/>
      <c r="AE57" s="20"/>
      <c r="AF57" s="209"/>
      <c r="AH57" s="20"/>
      <c r="AI57" s="20"/>
      <c r="AJ57" s="20"/>
      <c r="AK57" s="20"/>
      <c r="AL57" s="20"/>
      <c r="AM57" s="20"/>
      <c r="AN57" s="209"/>
      <c r="AP57" s="87"/>
      <c r="AQ57" s="87"/>
      <c r="AR57" s="87"/>
      <c r="AS57" s="87"/>
      <c r="AT57" s="20"/>
      <c r="AU57" s="20"/>
      <c r="AV57" s="209"/>
    </row>
    <row r="58" spans="1:48" ht="12.75" customHeight="1">
      <c r="A58" s="183"/>
      <c r="B58" s="20"/>
      <c r="C58" s="20"/>
      <c r="D58" s="20"/>
      <c r="E58" s="20"/>
      <c r="F58" s="20"/>
      <c r="G58" s="20"/>
      <c r="H58" s="20"/>
      <c r="J58" s="20"/>
      <c r="K58" s="20"/>
      <c r="L58" s="20"/>
      <c r="M58" s="20"/>
      <c r="N58" s="20"/>
      <c r="O58" s="20"/>
      <c r="P58" s="20"/>
      <c r="R58" s="20"/>
      <c r="S58" s="20"/>
      <c r="T58" s="20"/>
      <c r="U58" s="20"/>
      <c r="V58" s="20"/>
      <c r="W58" s="20"/>
      <c r="X58" s="209"/>
      <c r="Z58" s="20"/>
      <c r="AA58" s="20"/>
      <c r="AB58" s="20"/>
      <c r="AC58" s="20"/>
      <c r="AD58" s="20"/>
      <c r="AE58" s="20"/>
      <c r="AF58" s="209"/>
      <c r="AH58" s="20"/>
      <c r="AI58" s="20"/>
      <c r="AJ58" s="20"/>
      <c r="AK58" s="20"/>
      <c r="AL58" s="20"/>
      <c r="AM58" s="20"/>
      <c r="AN58" s="209"/>
      <c r="AP58" s="87"/>
      <c r="AQ58" s="87"/>
      <c r="AR58" s="87"/>
      <c r="AS58" s="87"/>
      <c r="AT58" s="20"/>
      <c r="AU58" s="20"/>
      <c r="AV58" s="209"/>
    </row>
    <row r="59" spans="1:48" ht="12.75" customHeight="1">
      <c r="A59" s="183"/>
      <c r="B59" s="20"/>
      <c r="C59" s="20"/>
      <c r="D59" s="20"/>
      <c r="E59" s="20"/>
      <c r="F59" s="20"/>
      <c r="G59" s="20"/>
      <c r="H59" s="20"/>
      <c r="J59" s="20"/>
      <c r="K59" s="20"/>
      <c r="L59" s="20"/>
      <c r="M59" s="20"/>
      <c r="N59" s="20"/>
      <c r="O59" s="20"/>
      <c r="P59" s="20"/>
      <c r="R59" s="20"/>
      <c r="S59" s="20"/>
      <c r="T59" s="20"/>
      <c r="U59" s="20"/>
      <c r="V59" s="20"/>
      <c r="W59" s="20"/>
      <c r="X59" s="209"/>
      <c r="Z59" s="20"/>
      <c r="AA59" s="20"/>
      <c r="AB59" s="20"/>
      <c r="AC59" s="20"/>
      <c r="AD59" s="20"/>
      <c r="AE59" s="20"/>
      <c r="AF59" s="209"/>
      <c r="AH59" s="20"/>
      <c r="AI59" s="20"/>
      <c r="AJ59" s="20"/>
      <c r="AK59" s="20"/>
      <c r="AL59" s="20"/>
      <c r="AM59" s="20"/>
      <c r="AN59" s="209"/>
      <c r="AP59" s="87"/>
      <c r="AQ59" s="87"/>
      <c r="AR59" s="87"/>
      <c r="AS59" s="87"/>
      <c r="AT59" s="20"/>
      <c r="AU59" s="20"/>
      <c r="AV59" s="209"/>
    </row>
    <row r="60" spans="1:48" ht="12.75" customHeight="1">
      <c r="A60" s="183"/>
      <c r="B60" s="20"/>
      <c r="C60" s="20"/>
      <c r="D60" s="20"/>
      <c r="E60" s="20"/>
      <c r="F60" s="20"/>
      <c r="G60" s="20"/>
      <c r="H60" s="20"/>
      <c r="J60" s="20"/>
      <c r="K60" s="20"/>
      <c r="L60" s="20"/>
      <c r="M60" s="20"/>
      <c r="N60" s="20"/>
      <c r="O60" s="20"/>
      <c r="P60" s="20"/>
      <c r="R60" s="20"/>
      <c r="S60" s="20"/>
      <c r="T60" s="20"/>
      <c r="U60" s="20"/>
      <c r="V60" s="20"/>
      <c r="W60" s="20"/>
      <c r="X60" s="209"/>
      <c r="Z60" s="20"/>
      <c r="AA60" s="20"/>
      <c r="AB60" s="20"/>
      <c r="AC60" s="20"/>
      <c r="AD60" s="20"/>
      <c r="AE60" s="20"/>
      <c r="AF60" s="209"/>
      <c r="AH60" s="20"/>
      <c r="AI60" s="20"/>
      <c r="AJ60" s="20"/>
      <c r="AK60" s="20"/>
      <c r="AL60" s="20"/>
      <c r="AM60" s="20"/>
      <c r="AN60" s="209"/>
      <c r="AP60" s="87"/>
      <c r="AQ60" s="87"/>
      <c r="AR60" s="87"/>
      <c r="AS60" s="87"/>
      <c r="AT60" s="20"/>
      <c r="AU60" s="20"/>
      <c r="AV60" s="209"/>
    </row>
    <row r="61" spans="1:48" ht="12.75" customHeight="1">
      <c r="A61" s="183"/>
      <c r="B61" s="20"/>
      <c r="C61" s="20"/>
      <c r="D61" s="20"/>
      <c r="E61" s="20"/>
      <c r="F61" s="20"/>
      <c r="G61" s="20"/>
      <c r="H61" s="20"/>
      <c r="J61" s="20"/>
      <c r="K61" s="20"/>
      <c r="L61" s="20"/>
      <c r="M61" s="20"/>
      <c r="N61" s="20"/>
      <c r="O61" s="20"/>
      <c r="P61" s="20"/>
      <c r="R61" s="20"/>
      <c r="S61" s="20"/>
      <c r="T61" s="20"/>
      <c r="U61" s="20"/>
      <c r="V61" s="20"/>
      <c r="W61" s="20"/>
      <c r="X61" s="209"/>
      <c r="Z61" s="20"/>
      <c r="AA61" s="20"/>
      <c r="AB61" s="20"/>
      <c r="AC61" s="20"/>
      <c r="AD61" s="20"/>
      <c r="AE61" s="20"/>
      <c r="AF61" s="209"/>
      <c r="AH61" s="20"/>
      <c r="AI61" s="20"/>
      <c r="AJ61" s="20"/>
      <c r="AK61" s="20"/>
      <c r="AL61" s="20"/>
      <c r="AM61" s="20"/>
      <c r="AN61" s="209"/>
      <c r="AP61" s="87"/>
      <c r="AQ61" s="87"/>
      <c r="AR61" s="87"/>
      <c r="AS61" s="87"/>
      <c r="AT61" s="20"/>
      <c r="AU61" s="20"/>
      <c r="AV61" s="209"/>
    </row>
    <row r="62" spans="1:48" ht="12.75" customHeight="1">
      <c r="A62" s="183"/>
      <c r="B62" s="20"/>
      <c r="C62" s="20"/>
      <c r="D62" s="20"/>
      <c r="E62" s="20"/>
      <c r="F62" s="20"/>
      <c r="G62" s="20"/>
      <c r="H62" s="20"/>
      <c r="J62" s="20"/>
      <c r="K62" s="20"/>
      <c r="L62" s="20"/>
      <c r="M62" s="20"/>
      <c r="N62" s="20"/>
      <c r="O62" s="20"/>
      <c r="P62" s="20"/>
      <c r="R62" s="20"/>
      <c r="S62" s="20"/>
      <c r="T62" s="20"/>
      <c r="U62" s="20"/>
      <c r="V62" s="20"/>
      <c r="W62" s="20"/>
      <c r="X62" s="209"/>
      <c r="Z62" s="20"/>
      <c r="AA62" s="20"/>
      <c r="AB62" s="20"/>
      <c r="AC62" s="20"/>
      <c r="AD62" s="20"/>
      <c r="AE62" s="20"/>
      <c r="AF62" s="209"/>
      <c r="AH62" s="20"/>
      <c r="AI62" s="20"/>
      <c r="AJ62" s="20"/>
      <c r="AK62" s="20"/>
      <c r="AL62" s="20"/>
      <c r="AM62" s="20"/>
      <c r="AN62" s="209"/>
      <c r="AP62" s="87"/>
      <c r="AQ62" s="87"/>
      <c r="AR62" s="87"/>
      <c r="AS62" s="87"/>
      <c r="AT62" s="20"/>
      <c r="AU62" s="20"/>
      <c r="AV62" s="209"/>
    </row>
    <row r="63" spans="1:48" ht="12.75" customHeight="1">
      <c r="A63" s="183"/>
      <c r="B63" s="20"/>
      <c r="C63" s="20"/>
      <c r="D63" s="20"/>
      <c r="E63" s="20"/>
      <c r="F63" s="20"/>
      <c r="G63" s="20"/>
      <c r="H63" s="20"/>
      <c r="J63" s="20"/>
      <c r="K63" s="20"/>
      <c r="L63" s="20"/>
      <c r="M63" s="20"/>
      <c r="N63" s="20"/>
      <c r="O63" s="20"/>
      <c r="P63" s="20"/>
      <c r="R63" s="20"/>
      <c r="S63" s="20"/>
      <c r="T63" s="20"/>
      <c r="U63" s="20"/>
      <c r="V63" s="20"/>
      <c r="W63" s="20"/>
      <c r="X63" s="209"/>
      <c r="Z63" s="20"/>
      <c r="AA63" s="20"/>
      <c r="AB63" s="20"/>
      <c r="AC63" s="20"/>
      <c r="AD63" s="20"/>
      <c r="AE63" s="20"/>
      <c r="AF63" s="209"/>
      <c r="AH63" s="20"/>
      <c r="AI63" s="20"/>
      <c r="AJ63" s="20"/>
      <c r="AK63" s="20"/>
      <c r="AL63" s="20"/>
      <c r="AM63" s="20"/>
      <c r="AN63" s="209"/>
      <c r="AP63" s="87"/>
      <c r="AQ63" s="87"/>
      <c r="AR63" s="87"/>
      <c r="AS63" s="87"/>
      <c r="AT63" s="20"/>
      <c r="AU63" s="20"/>
      <c r="AV63" s="209"/>
    </row>
    <row r="64" spans="1:48" ht="12.75" customHeight="1">
      <c r="A64" s="183"/>
      <c r="B64" s="20"/>
      <c r="C64" s="20"/>
      <c r="D64" s="20"/>
      <c r="E64" s="20"/>
      <c r="F64" s="20"/>
      <c r="G64" s="20"/>
      <c r="H64" s="20"/>
      <c r="J64" s="20"/>
      <c r="K64" s="20"/>
      <c r="L64" s="20"/>
      <c r="M64" s="20"/>
      <c r="N64" s="20"/>
      <c r="O64" s="20"/>
      <c r="P64" s="20"/>
      <c r="R64" s="20"/>
      <c r="S64" s="20"/>
      <c r="T64" s="20"/>
      <c r="U64" s="20"/>
      <c r="V64" s="20"/>
      <c r="W64" s="20"/>
      <c r="X64" s="209"/>
      <c r="Z64" s="20"/>
      <c r="AA64" s="20"/>
      <c r="AB64" s="20"/>
      <c r="AC64" s="20"/>
      <c r="AD64" s="20"/>
      <c r="AE64" s="20"/>
      <c r="AF64" s="209"/>
      <c r="AH64" s="20"/>
      <c r="AI64" s="20"/>
      <c r="AJ64" s="20"/>
      <c r="AK64" s="20"/>
      <c r="AL64" s="20"/>
      <c r="AM64" s="20"/>
      <c r="AN64" s="209"/>
      <c r="AP64" s="87"/>
      <c r="AQ64" s="87"/>
      <c r="AR64" s="87"/>
      <c r="AS64" s="87"/>
      <c r="AT64" s="20"/>
      <c r="AU64" s="20"/>
      <c r="AV64" s="209"/>
    </row>
    <row r="65" spans="1:48" ht="12.75" customHeight="1">
      <c r="A65" s="183"/>
      <c r="B65" s="20"/>
      <c r="C65" s="20"/>
      <c r="D65" s="20"/>
      <c r="E65" s="20"/>
      <c r="F65" s="20"/>
      <c r="G65" s="20"/>
      <c r="H65" s="20"/>
      <c r="J65" s="20"/>
      <c r="K65" s="20"/>
      <c r="L65" s="20"/>
      <c r="M65" s="20"/>
      <c r="N65" s="20"/>
      <c r="O65" s="20"/>
      <c r="P65" s="20"/>
      <c r="R65" s="20"/>
      <c r="S65" s="20"/>
      <c r="T65" s="20"/>
      <c r="U65" s="20"/>
      <c r="V65" s="20"/>
      <c r="W65" s="20"/>
      <c r="X65" s="209"/>
      <c r="Z65" s="20"/>
      <c r="AA65" s="20"/>
      <c r="AB65" s="20"/>
      <c r="AC65" s="20"/>
      <c r="AD65" s="20"/>
      <c r="AE65" s="20"/>
      <c r="AF65" s="209"/>
      <c r="AH65" s="20"/>
      <c r="AI65" s="20"/>
      <c r="AJ65" s="20"/>
      <c r="AK65" s="20"/>
      <c r="AL65" s="20"/>
      <c r="AM65" s="20"/>
      <c r="AN65" s="209"/>
      <c r="AP65" s="87"/>
      <c r="AQ65" s="87"/>
      <c r="AR65" s="87"/>
      <c r="AS65" s="87"/>
      <c r="AT65" s="20"/>
      <c r="AU65" s="20"/>
      <c r="AV65" s="209"/>
    </row>
    <row r="66" spans="1:48" ht="12.75" customHeight="1">
      <c r="A66" s="183"/>
      <c r="B66" s="20"/>
      <c r="C66" s="20"/>
      <c r="D66" s="20"/>
      <c r="E66" s="20"/>
      <c r="F66" s="20"/>
      <c r="G66" s="20"/>
      <c r="H66" s="20"/>
      <c r="J66" s="20"/>
      <c r="K66" s="20"/>
      <c r="L66" s="20"/>
      <c r="M66" s="20"/>
      <c r="N66" s="20"/>
      <c r="O66" s="20"/>
      <c r="P66" s="20"/>
      <c r="R66" s="20"/>
      <c r="S66" s="20"/>
      <c r="T66" s="20"/>
      <c r="U66" s="20"/>
      <c r="V66" s="20"/>
      <c r="W66" s="20"/>
      <c r="X66" s="209"/>
      <c r="Z66" s="20"/>
      <c r="AA66" s="20"/>
      <c r="AB66" s="20"/>
      <c r="AC66" s="20"/>
      <c r="AD66" s="20"/>
      <c r="AE66" s="20"/>
      <c r="AF66" s="209"/>
      <c r="AH66" s="20"/>
      <c r="AI66" s="20"/>
      <c r="AJ66" s="20"/>
      <c r="AK66" s="20"/>
      <c r="AL66" s="20"/>
      <c r="AM66" s="20"/>
      <c r="AN66" s="209"/>
      <c r="AP66" s="87"/>
      <c r="AQ66" s="87"/>
      <c r="AR66" s="87"/>
      <c r="AS66" s="87"/>
      <c r="AT66" s="20"/>
      <c r="AU66" s="20"/>
      <c r="AV66" s="209"/>
    </row>
    <row r="67" spans="1:48" ht="12.75" customHeight="1">
      <c r="A67" s="183"/>
      <c r="B67" s="20"/>
      <c r="C67" s="20"/>
      <c r="D67" s="20"/>
      <c r="E67" s="20"/>
      <c r="F67" s="20"/>
      <c r="G67" s="20"/>
      <c r="H67" s="20"/>
      <c r="J67" s="20"/>
      <c r="K67" s="20"/>
      <c r="L67" s="20"/>
      <c r="M67" s="20"/>
      <c r="N67" s="20"/>
      <c r="O67" s="20"/>
      <c r="P67" s="20"/>
      <c r="R67" s="20"/>
      <c r="S67" s="20"/>
      <c r="T67" s="20"/>
      <c r="U67" s="20"/>
      <c r="V67" s="20"/>
      <c r="W67" s="20"/>
      <c r="X67" s="209"/>
      <c r="Z67" s="20"/>
      <c r="AA67" s="20"/>
      <c r="AB67" s="20"/>
      <c r="AC67" s="20"/>
      <c r="AD67" s="20"/>
      <c r="AE67" s="20"/>
      <c r="AF67" s="209"/>
      <c r="AH67" s="20"/>
      <c r="AI67" s="20"/>
      <c r="AJ67" s="20"/>
      <c r="AK67" s="20"/>
      <c r="AL67" s="20"/>
      <c r="AM67" s="20"/>
      <c r="AN67" s="209"/>
      <c r="AP67" s="87"/>
      <c r="AQ67" s="87"/>
      <c r="AR67" s="87"/>
      <c r="AS67" s="87"/>
      <c r="AT67" s="20"/>
      <c r="AU67" s="20"/>
      <c r="AV67" s="209"/>
    </row>
    <row r="68" spans="1:48" ht="12.75" customHeight="1">
      <c r="A68" s="183"/>
      <c r="B68" s="20"/>
      <c r="C68" s="20"/>
      <c r="D68" s="20"/>
      <c r="E68" s="20"/>
      <c r="F68" s="20"/>
      <c r="G68" s="20"/>
      <c r="H68" s="20"/>
      <c r="J68" s="20"/>
      <c r="K68" s="20"/>
      <c r="L68" s="20"/>
      <c r="M68" s="20"/>
      <c r="N68" s="20"/>
      <c r="O68" s="20"/>
      <c r="P68" s="20"/>
      <c r="R68" s="20"/>
      <c r="S68" s="20"/>
      <c r="T68" s="20"/>
      <c r="U68" s="20"/>
      <c r="V68" s="20"/>
      <c r="W68" s="20"/>
      <c r="X68" s="209"/>
      <c r="Z68" s="20"/>
      <c r="AA68" s="20"/>
      <c r="AB68" s="20"/>
      <c r="AC68" s="20"/>
      <c r="AD68" s="20"/>
      <c r="AE68" s="20"/>
      <c r="AF68" s="209"/>
      <c r="AH68" s="20"/>
      <c r="AI68" s="20"/>
      <c r="AJ68" s="20"/>
      <c r="AK68" s="20"/>
      <c r="AL68" s="20"/>
      <c r="AM68" s="20"/>
      <c r="AN68" s="209"/>
      <c r="AP68" s="87"/>
      <c r="AQ68" s="87"/>
      <c r="AR68" s="87"/>
      <c r="AS68" s="87"/>
      <c r="AT68" s="20"/>
      <c r="AU68" s="20"/>
      <c r="AV68" s="209"/>
    </row>
    <row r="69" spans="1:48" ht="12.75" customHeight="1">
      <c r="A69" s="183"/>
      <c r="B69" s="20"/>
      <c r="C69" s="20"/>
      <c r="D69" s="20"/>
      <c r="E69" s="20"/>
      <c r="F69" s="20"/>
      <c r="G69" s="20"/>
      <c r="H69" s="20"/>
      <c r="J69" s="20"/>
      <c r="K69" s="20"/>
      <c r="L69" s="20"/>
      <c r="M69" s="20"/>
      <c r="N69" s="20"/>
      <c r="O69" s="20"/>
      <c r="P69" s="20"/>
      <c r="R69" s="20"/>
      <c r="S69" s="20"/>
      <c r="T69" s="20"/>
      <c r="U69" s="20"/>
      <c r="V69" s="20"/>
      <c r="W69" s="20"/>
      <c r="X69" s="209"/>
      <c r="Z69" s="20"/>
      <c r="AA69" s="20"/>
      <c r="AB69" s="20"/>
      <c r="AC69" s="20"/>
      <c r="AD69" s="20"/>
      <c r="AE69" s="20"/>
      <c r="AF69" s="209"/>
      <c r="AH69" s="20"/>
      <c r="AI69" s="20"/>
      <c r="AJ69" s="20"/>
      <c r="AK69" s="20"/>
      <c r="AL69" s="20"/>
      <c r="AM69" s="20"/>
      <c r="AN69" s="209"/>
      <c r="AP69" s="87"/>
      <c r="AQ69" s="87"/>
      <c r="AR69" s="87"/>
      <c r="AS69" s="87"/>
      <c r="AT69" s="20"/>
      <c r="AU69" s="20"/>
      <c r="AV69" s="209"/>
    </row>
    <row r="70" spans="1:48" ht="12.75" customHeight="1">
      <c r="A70" s="183"/>
      <c r="B70" s="20"/>
      <c r="C70" s="20"/>
      <c r="D70" s="20"/>
      <c r="E70" s="20"/>
      <c r="F70" s="20"/>
      <c r="G70" s="20"/>
      <c r="H70" s="20"/>
      <c r="J70" s="20"/>
      <c r="K70" s="20"/>
      <c r="L70" s="20"/>
      <c r="M70" s="20"/>
      <c r="N70" s="20"/>
      <c r="O70" s="20"/>
      <c r="P70" s="20"/>
      <c r="R70" s="20"/>
      <c r="S70" s="20"/>
      <c r="T70" s="20"/>
      <c r="U70" s="20"/>
      <c r="V70" s="20"/>
      <c r="W70" s="20"/>
      <c r="X70" s="209"/>
      <c r="Z70" s="20"/>
      <c r="AA70" s="20"/>
      <c r="AB70" s="20"/>
      <c r="AC70" s="20"/>
      <c r="AD70" s="20"/>
      <c r="AE70" s="20"/>
      <c r="AF70" s="209"/>
      <c r="AH70" s="20"/>
      <c r="AI70" s="20"/>
      <c r="AJ70" s="20"/>
      <c r="AK70" s="20"/>
      <c r="AL70" s="20"/>
      <c r="AM70" s="20"/>
      <c r="AN70" s="209"/>
      <c r="AP70" s="87"/>
      <c r="AQ70" s="87"/>
      <c r="AR70" s="87"/>
      <c r="AS70" s="87"/>
      <c r="AT70" s="20"/>
      <c r="AU70" s="20"/>
      <c r="AV70" s="209"/>
    </row>
    <row r="71" spans="1:48" ht="12.75" customHeight="1">
      <c r="A71" s="183"/>
      <c r="B71" s="20"/>
      <c r="C71" s="20"/>
      <c r="D71" s="20"/>
      <c r="E71" s="20"/>
      <c r="F71" s="20"/>
      <c r="G71" s="20"/>
      <c r="H71" s="20"/>
      <c r="J71" s="20"/>
      <c r="K71" s="20"/>
      <c r="L71" s="20"/>
      <c r="M71" s="20"/>
      <c r="N71" s="20"/>
      <c r="O71" s="20"/>
      <c r="P71" s="20"/>
      <c r="R71" s="20"/>
      <c r="S71" s="20"/>
      <c r="T71" s="20"/>
      <c r="U71" s="20"/>
      <c r="V71" s="20"/>
      <c r="W71" s="20"/>
      <c r="X71" s="209"/>
      <c r="Z71" s="20"/>
      <c r="AA71" s="20"/>
      <c r="AB71" s="20"/>
      <c r="AC71" s="20"/>
      <c r="AD71" s="20"/>
      <c r="AE71" s="20"/>
      <c r="AF71" s="209"/>
      <c r="AH71" s="20"/>
      <c r="AI71" s="20"/>
      <c r="AJ71" s="20"/>
      <c r="AK71" s="20"/>
      <c r="AL71" s="20"/>
      <c r="AM71" s="20"/>
      <c r="AN71" s="209"/>
      <c r="AP71" s="87"/>
      <c r="AQ71" s="87"/>
      <c r="AR71" s="87"/>
      <c r="AS71" s="87"/>
      <c r="AT71" s="20"/>
      <c r="AU71" s="20"/>
      <c r="AV71" s="209"/>
    </row>
    <row r="72" spans="1:48" ht="12.75" customHeight="1">
      <c r="A72" s="183"/>
      <c r="B72" s="20"/>
      <c r="C72" s="20"/>
      <c r="D72" s="20"/>
      <c r="E72" s="20"/>
      <c r="F72" s="20"/>
      <c r="G72" s="20"/>
      <c r="H72" s="20"/>
      <c r="J72" s="20"/>
      <c r="K72" s="20"/>
      <c r="L72" s="20"/>
      <c r="M72" s="20"/>
      <c r="N72" s="20"/>
      <c r="O72" s="20"/>
      <c r="P72" s="20"/>
      <c r="R72" s="20"/>
      <c r="S72" s="20"/>
      <c r="T72" s="20"/>
      <c r="U72" s="20"/>
      <c r="V72" s="20"/>
      <c r="W72" s="20"/>
      <c r="X72" s="209"/>
      <c r="Z72" s="20"/>
      <c r="AA72" s="20"/>
      <c r="AB72" s="20"/>
      <c r="AC72" s="20"/>
      <c r="AD72" s="20"/>
      <c r="AE72" s="20"/>
      <c r="AF72" s="209"/>
      <c r="AH72" s="20"/>
      <c r="AI72" s="20"/>
      <c r="AJ72" s="20"/>
      <c r="AK72" s="20"/>
      <c r="AL72" s="20"/>
      <c r="AM72" s="20"/>
      <c r="AN72" s="209"/>
      <c r="AP72" s="87"/>
      <c r="AQ72" s="87"/>
      <c r="AR72" s="87"/>
      <c r="AS72" s="87"/>
      <c r="AT72" s="20"/>
      <c r="AU72" s="20"/>
      <c r="AV72" s="209"/>
    </row>
    <row r="73" spans="1:48" ht="12.75" customHeight="1">
      <c r="A73" s="183"/>
      <c r="B73" s="20"/>
      <c r="C73" s="20"/>
      <c r="D73" s="20"/>
      <c r="E73" s="20"/>
      <c r="F73" s="20"/>
      <c r="G73" s="20"/>
      <c r="H73" s="20"/>
      <c r="J73" s="20"/>
      <c r="K73" s="20"/>
      <c r="L73" s="20"/>
      <c r="M73" s="20"/>
      <c r="N73" s="20"/>
      <c r="O73" s="20"/>
      <c r="P73" s="20"/>
      <c r="R73" s="20"/>
      <c r="S73" s="20"/>
      <c r="T73" s="20"/>
      <c r="U73" s="20"/>
      <c r="V73" s="20"/>
      <c r="W73" s="20"/>
      <c r="X73" s="209"/>
      <c r="Z73" s="20"/>
      <c r="AA73" s="20"/>
      <c r="AB73" s="20"/>
      <c r="AC73" s="20"/>
      <c r="AD73" s="20"/>
      <c r="AE73" s="20"/>
      <c r="AF73" s="209"/>
      <c r="AH73" s="20"/>
      <c r="AI73" s="20"/>
      <c r="AJ73" s="20"/>
      <c r="AK73" s="20"/>
      <c r="AL73" s="20"/>
      <c r="AM73" s="20"/>
      <c r="AN73" s="209"/>
      <c r="AP73" s="87"/>
      <c r="AQ73" s="87"/>
      <c r="AR73" s="87"/>
      <c r="AS73" s="87"/>
      <c r="AT73" s="20"/>
      <c r="AU73" s="20"/>
      <c r="AV73" s="209"/>
    </row>
    <row r="74" spans="1:48" ht="12.75" customHeight="1">
      <c r="A74" s="183"/>
      <c r="B74" s="20"/>
      <c r="C74" s="20"/>
      <c r="D74" s="20"/>
      <c r="E74" s="20"/>
      <c r="F74" s="20"/>
      <c r="G74" s="20"/>
      <c r="H74" s="20"/>
      <c r="J74" s="20"/>
      <c r="K74" s="20"/>
      <c r="L74" s="20"/>
      <c r="M74" s="20"/>
      <c r="N74" s="20"/>
      <c r="O74" s="20"/>
      <c r="P74" s="20"/>
      <c r="R74" s="20"/>
      <c r="S74" s="20"/>
      <c r="T74" s="20"/>
      <c r="U74" s="20"/>
      <c r="V74" s="20"/>
      <c r="W74" s="20"/>
      <c r="X74" s="209"/>
      <c r="Z74" s="20"/>
      <c r="AA74" s="20"/>
      <c r="AB74" s="20"/>
      <c r="AC74" s="20"/>
      <c r="AD74" s="20"/>
      <c r="AE74" s="20"/>
      <c r="AF74" s="209"/>
      <c r="AH74" s="20"/>
      <c r="AI74" s="20"/>
      <c r="AJ74" s="20"/>
      <c r="AK74" s="20"/>
      <c r="AL74" s="20"/>
      <c r="AM74" s="20"/>
      <c r="AN74" s="209"/>
      <c r="AP74" s="87"/>
      <c r="AQ74" s="87"/>
      <c r="AR74" s="87"/>
      <c r="AS74" s="87"/>
      <c r="AT74" s="20"/>
      <c r="AU74" s="20"/>
      <c r="AV74" s="209"/>
    </row>
    <row r="75" spans="1:48" ht="12.75" customHeight="1">
      <c r="A75" s="183"/>
      <c r="B75" s="20"/>
      <c r="C75" s="20"/>
      <c r="D75" s="20"/>
      <c r="E75" s="20"/>
      <c r="F75" s="20"/>
      <c r="G75" s="20"/>
      <c r="H75" s="20"/>
      <c r="J75" s="20"/>
      <c r="K75" s="20"/>
      <c r="L75" s="20"/>
      <c r="M75" s="20"/>
      <c r="N75" s="20"/>
      <c r="O75" s="20"/>
      <c r="P75" s="20"/>
      <c r="R75" s="20"/>
      <c r="S75" s="20"/>
      <c r="T75" s="20"/>
      <c r="U75" s="20"/>
      <c r="V75" s="20"/>
      <c r="W75" s="20"/>
      <c r="X75" s="209"/>
      <c r="Z75" s="20"/>
      <c r="AA75" s="20"/>
      <c r="AB75" s="20"/>
      <c r="AC75" s="20"/>
      <c r="AD75" s="20"/>
      <c r="AE75" s="20"/>
      <c r="AF75" s="209"/>
      <c r="AH75" s="20"/>
      <c r="AI75" s="20"/>
      <c r="AJ75" s="20"/>
      <c r="AK75" s="20"/>
      <c r="AL75" s="20"/>
      <c r="AM75" s="20"/>
      <c r="AN75" s="209"/>
      <c r="AP75" s="87"/>
      <c r="AQ75" s="87"/>
      <c r="AR75" s="87"/>
      <c r="AS75" s="87"/>
      <c r="AT75" s="20"/>
      <c r="AU75" s="20"/>
      <c r="AV75" s="209"/>
    </row>
    <row r="76" spans="1:48" ht="12.75" customHeight="1">
      <c r="A76" s="183"/>
      <c r="B76" s="20"/>
      <c r="C76" s="20"/>
      <c r="D76" s="20"/>
      <c r="E76" s="20"/>
      <c r="F76" s="20"/>
      <c r="G76" s="20"/>
      <c r="H76" s="20"/>
      <c r="J76" s="20"/>
      <c r="K76" s="20"/>
      <c r="L76" s="20"/>
      <c r="M76" s="20"/>
      <c r="N76" s="20"/>
      <c r="O76" s="20"/>
      <c r="P76" s="20"/>
      <c r="R76" s="20"/>
      <c r="S76" s="20"/>
      <c r="T76" s="20"/>
      <c r="U76" s="20"/>
      <c r="V76" s="20"/>
      <c r="W76" s="20"/>
      <c r="X76" s="209"/>
      <c r="Z76" s="20"/>
      <c r="AA76" s="20"/>
      <c r="AB76" s="20"/>
      <c r="AC76" s="20"/>
      <c r="AD76" s="20"/>
      <c r="AE76" s="20"/>
      <c r="AF76" s="209"/>
      <c r="AH76" s="20"/>
      <c r="AI76" s="20"/>
      <c r="AJ76" s="20"/>
      <c r="AK76" s="20"/>
      <c r="AL76" s="20"/>
      <c r="AM76" s="20"/>
      <c r="AN76" s="209"/>
      <c r="AP76" s="87"/>
      <c r="AQ76" s="87"/>
      <c r="AR76" s="87"/>
      <c r="AS76" s="87"/>
      <c r="AT76" s="20"/>
      <c r="AU76" s="20"/>
      <c r="AV76" s="209"/>
    </row>
    <row r="77" spans="1:48" ht="12.75" customHeight="1">
      <c r="A77" s="183"/>
      <c r="B77" s="20"/>
      <c r="C77" s="20"/>
      <c r="D77" s="20"/>
      <c r="E77" s="20"/>
      <c r="F77" s="20"/>
      <c r="G77" s="20"/>
      <c r="H77" s="20"/>
      <c r="J77" s="20"/>
      <c r="K77" s="20"/>
      <c r="L77" s="20"/>
      <c r="M77" s="20"/>
      <c r="N77" s="20"/>
      <c r="O77" s="20"/>
      <c r="P77" s="20"/>
      <c r="R77" s="20"/>
      <c r="S77" s="20"/>
      <c r="T77" s="20"/>
      <c r="U77" s="20"/>
      <c r="V77" s="20"/>
      <c r="W77" s="20"/>
      <c r="X77" s="209"/>
      <c r="Z77" s="20"/>
      <c r="AA77" s="20"/>
      <c r="AB77" s="20"/>
      <c r="AC77" s="20"/>
      <c r="AD77" s="20"/>
      <c r="AE77" s="20"/>
      <c r="AF77" s="209"/>
      <c r="AH77" s="20"/>
      <c r="AI77" s="20"/>
      <c r="AJ77" s="20"/>
      <c r="AK77" s="20"/>
      <c r="AL77" s="20"/>
      <c r="AM77" s="20"/>
      <c r="AN77" s="209"/>
      <c r="AP77" s="87"/>
      <c r="AQ77" s="87"/>
      <c r="AR77" s="87"/>
      <c r="AS77" s="87"/>
      <c r="AT77" s="20"/>
      <c r="AU77" s="20"/>
      <c r="AV77" s="209"/>
    </row>
    <row r="78" spans="1:48" ht="12.75" customHeight="1">
      <c r="A78" s="183"/>
      <c r="B78" s="20"/>
      <c r="C78" s="20"/>
      <c r="D78" s="20"/>
      <c r="E78" s="20"/>
      <c r="F78" s="20"/>
      <c r="G78" s="20"/>
      <c r="H78" s="20"/>
      <c r="J78" s="20"/>
      <c r="K78" s="20"/>
      <c r="L78" s="20"/>
      <c r="M78" s="20"/>
      <c r="N78" s="20"/>
      <c r="O78" s="20"/>
      <c r="P78" s="20"/>
      <c r="R78" s="20"/>
      <c r="S78" s="20"/>
      <c r="T78" s="20"/>
      <c r="U78" s="20"/>
      <c r="V78" s="20"/>
      <c r="W78" s="20"/>
      <c r="X78" s="209"/>
      <c r="Z78" s="20"/>
      <c r="AA78" s="20"/>
      <c r="AB78" s="20"/>
      <c r="AC78" s="20"/>
      <c r="AD78" s="20"/>
      <c r="AE78" s="20"/>
      <c r="AF78" s="209"/>
      <c r="AH78" s="20"/>
      <c r="AI78" s="20"/>
      <c r="AJ78" s="20"/>
      <c r="AK78" s="20"/>
      <c r="AL78" s="20"/>
      <c r="AM78" s="20"/>
      <c r="AN78" s="209"/>
      <c r="AP78" s="87"/>
      <c r="AQ78" s="87"/>
      <c r="AR78" s="87"/>
      <c r="AS78" s="87"/>
      <c r="AT78" s="20"/>
      <c r="AU78" s="20"/>
      <c r="AV78" s="209"/>
    </row>
    <row r="79" spans="1:48" ht="12.75" customHeight="1">
      <c r="A79" s="183"/>
      <c r="B79" s="20"/>
      <c r="C79" s="20"/>
      <c r="D79" s="20"/>
      <c r="E79" s="20"/>
      <c r="F79" s="20"/>
      <c r="G79" s="20"/>
      <c r="H79" s="20"/>
      <c r="J79" s="20"/>
      <c r="K79" s="20"/>
      <c r="L79" s="20"/>
      <c r="M79" s="20"/>
      <c r="N79" s="20"/>
      <c r="O79" s="20"/>
      <c r="P79" s="20"/>
      <c r="R79" s="20"/>
      <c r="S79" s="20"/>
      <c r="T79" s="20"/>
      <c r="U79" s="20"/>
      <c r="V79" s="20"/>
      <c r="W79" s="20"/>
      <c r="X79" s="209"/>
      <c r="Z79" s="20"/>
      <c r="AA79" s="20"/>
      <c r="AB79" s="20"/>
      <c r="AC79" s="20"/>
      <c r="AD79" s="20"/>
      <c r="AE79" s="20"/>
      <c r="AF79" s="209"/>
      <c r="AH79" s="20"/>
      <c r="AI79" s="20"/>
      <c r="AJ79" s="20"/>
      <c r="AK79" s="20"/>
      <c r="AL79" s="20"/>
      <c r="AM79" s="20"/>
      <c r="AN79" s="209"/>
      <c r="AP79" s="87"/>
      <c r="AQ79" s="87"/>
      <c r="AR79" s="87"/>
      <c r="AS79" s="87"/>
      <c r="AT79" s="20"/>
      <c r="AU79" s="20"/>
      <c r="AV79" s="209"/>
    </row>
    <row r="80" spans="1:48" ht="12.75" customHeight="1">
      <c r="A80" s="183"/>
      <c r="B80" s="20"/>
      <c r="C80" s="20"/>
      <c r="D80" s="20"/>
      <c r="E80" s="20"/>
      <c r="F80" s="20"/>
      <c r="G80" s="20"/>
      <c r="H80" s="20"/>
      <c r="J80" s="20"/>
      <c r="K80" s="20"/>
      <c r="L80" s="20"/>
      <c r="M80" s="20"/>
      <c r="N80" s="20"/>
      <c r="O80" s="20"/>
      <c r="P80" s="20"/>
      <c r="R80" s="20"/>
      <c r="S80" s="20"/>
      <c r="T80" s="20"/>
      <c r="U80" s="20"/>
      <c r="V80" s="20"/>
      <c r="W80" s="20"/>
      <c r="X80" s="209"/>
      <c r="Z80" s="20"/>
      <c r="AA80" s="20"/>
      <c r="AB80" s="20"/>
      <c r="AC80" s="20"/>
      <c r="AD80" s="20"/>
      <c r="AE80" s="20"/>
      <c r="AF80" s="209"/>
      <c r="AH80" s="20"/>
      <c r="AI80" s="20"/>
      <c r="AJ80" s="20"/>
      <c r="AK80" s="20"/>
      <c r="AL80" s="20"/>
      <c r="AM80" s="20"/>
      <c r="AN80" s="209"/>
      <c r="AP80" s="87"/>
      <c r="AQ80" s="87"/>
      <c r="AR80" s="87"/>
      <c r="AS80" s="87"/>
      <c r="AT80" s="20"/>
      <c r="AU80" s="20"/>
      <c r="AV80" s="209"/>
    </row>
    <row r="81" spans="1:48" ht="12.75" customHeight="1">
      <c r="A81" s="183"/>
      <c r="B81" s="20"/>
      <c r="C81" s="20"/>
      <c r="D81" s="20"/>
      <c r="E81" s="20"/>
      <c r="F81" s="20"/>
      <c r="G81" s="20"/>
      <c r="H81" s="20"/>
      <c r="J81" s="20"/>
      <c r="K81" s="20"/>
      <c r="L81" s="20"/>
      <c r="M81" s="20"/>
      <c r="N81" s="20"/>
      <c r="O81" s="20"/>
      <c r="P81" s="20"/>
      <c r="R81" s="20"/>
      <c r="S81" s="20"/>
      <c r="T81" s="20"/>
      <c r="U81" s="20"/>
      <c r="V81" s="20"/>
      <c r="W81" s="20"/>
      <c r="X81" s="209"/>
      <c r="Z81" s="20"/>
      <c r="AA81" s="20"/>
      <c r="AB81" s="20"/>
      <c r="AC81" s="20"/>
      <c r="AD81" s="20"/>
      <c r="AE81" s="20"/>
      <c r="AF81" s="209"/>
      <c r="AH81" s="20"/>
      <c r="AI81" s="20"/>
      <c r="AJ81" s="20"/>
      <c r="AK81" s="20"/>
      <c r="AL81" s="20"/>
      <c r="AM81" s="20"/>
      <c r="AN81" s="209"/>
      <c r="AP81" s="87"/>
      <c r="AQ81" s="87"/>
      <c r="AR81" s="87"/>
      <c r="AS81" s="87"/>
      <c r="AT81" s="20"/>
      <c r="AU81" s="20"/>
      <c r="AV81" s="209"/>
    </row>
    <row r="82" spans="1:48" ht="12.75" customHeight="1">
      <c r="A82" s="183"/>
      <c r="B82" s="20"/>
      <c r="C82" s="20"/>
      <c r="D82" s="20"/>
      <c r="E82" s="20"/>
      <c r="F82" s="20"/>
      <c r="G82" s="20"/>
      <c r="H82" s="20"/>
      <c r="J82" s="20"/>
      <c r="K82" s="20"/>
      <c r="L82" s="20"/>
      <c r="M82" s="20"/>
      <c r="N82" s="20"/>
      <c r="O82" s="20"/>
      <c r="P82" s="20"/>
      <c r="R82" s="20"/>
      <c r="S82" s="20"/>
      <c r="T82" s="20"/>
      <c r="U82" s="20"/>
      <c r="V82" s="20"/>
      <c r="W82" s="20"/>
      <c r="X82" s="209"/>
      <c r="Z82" s="20"/>
      <c r="AA82" s="20"/>
      <c r="AB82" s="20"/>
      <c r="AC82" s="20"/>
      <c r="AD82" s="20"/>
      <c r="AE82" s="20"/>
      <c r="AF82" s="209"/>
      <c r="AH82" s="20"/>
      <c r="AI82" s="20"/>
      <c r="AJ82" s="20"/>
      <c r="AK82" s="20"/>
      <c r="AL82" s="20"/>
      <c r="AM82" s="20"/>
      <c r="AN82" s="209"/>
      <c r="AP82" s="87"/>
      <c r="AQ82" s="87"/>
      <c r="AR82" s="87"/>
      <c r="AS82" s="87"/>
      <c r="AT82" s="20"/>
      <c r="AU82" s="20"/>
      <c r="AV82" s="209"/>
    </row>
    <row r="83" spans="1:48" ht="12.75" customHeight="1">
      <c r="A83" s="183"/>
      <c r="B83" s="20"/>
      <c r="C83" s="20"/>
      <c r="D83" s="20"/>
      <c r="E83" s="20"/>
      <c r="F83" s="20"/>
      <c r="G83" s="20"/>
      <c r="H83" s="20"/>
      <c r="J83" s="20"/>
      <c r="K83" s="20"/>
      <c r="L83" s="20"/>
      <c r="M83" s="20"/>
      <c r="N83" s="20"/>
      <c r="O83" s="20"/>
      <c r="P83" s="20"/>
      <c r="R83" s="20"/>
      <c r="S83" s="20"/>
      <c r="T83" s="20"/>
      <c r="U83" s="20"/>
      <c r="V83" s="20"/>
      <c r="W83" s="20"/>
      <c r="X83" s="209"/>
      <c r="Z83" s="20"/>
      <c r="AA83" s="20"/>
      <c r="AB83" s="20"/>
      <c r="AC83" s="20"/>
      <c r="AD83" s="20"/>
      <c r="AE83" s="20"/>
      <c r="AF83" s="209"/>
      <c r="AH83" s="20"/>
      <c r="AI83" s="20"/>
      <c r="AJ83" s="20"/>
      <c r="AK83" s="20"/>
      <c r="AL83" s="20"/>
      <c r="AM83" s="20"/>
      <c r="AN83" s="209"/>
      <c r="AP83" s="87"/>
      <c r="AQ83" s="87"/>
      <c r="AR83" s="87"/>
      <c r="AS83" s="87"/>
      <c r="AT83" s="20"/>
      <c r="AU83" s="20"/>
      <c r="AV83" s="209"/>
    </row>
    <row r="84" spans="1:48" ht="12.75" customHeight="1">
      <c r="A84" s="183"/>
      <c r="B84" s="20"/>
      <c r="C84" s="20"/>
      <c r="D84" s="20"/>
      <c r="E84" s="20"/>
      <c r="F84" s="20"/>
      <c r="G84" s="20"/>
      <c r="H84" s="20"/>
      <c r="J84" s="20"/>
      <c r="K84" s="20"/>
      <c r="L84" s="20"/>
      <c r="M84" s="20"/>
      <c r="N84" s="20"/>
      <c r="O84" s="20"/>
      <c r="P84" s="20"/>
      <c r="R84" s="20"/>
      <c r="S84" s="20"/>
      <c r="T84" s="20"/>
      <c r="U84" s="20"/>
      <c r="V84" s="20"/>
      <c r="W84" s="20"/>
      <c r="X84" s="209"/>
      <c r="Z84" s="20"/>
      <c r="AA84" s="20"/>
      <c r="AB84" s="20"/>
      <c r="AC84" s="20"/>
      <c r="AD84" s="20"/>
      <c r="AE84" s="20"/>
      <c r="AF84" s="209"/>
      <c r="AH84" s="20"/>
      <c r="AI84" s="20"/>
      <c r="AJ84" s="20"/>
      <c r="AK84" s="20"/>
      <c r="AL84" s="20"/>
      <c r="AM84" s="20"/>
      <c r="AN84" s="209"/>
      <c r="AP84" s="87"/>
      <c r="AQ84" s="87"/>
      <c r="AR84" s="87"/>
      <c r="AS84" s="87"/>
      <c r="AT84" s="20"/>
      <c r="AU84" s="20"/>
      <c r="AV84" s="209"/>
    </row>
    <row r="85" spans="1:48" ht="12.75" customHeight="1">
      <c r="A85" s="183"/>
      <c r="B85" s="20"/>
      <c r="C85" s="20"/>
      <c r="D85" s="20"/>
      <c r="E85" s="20"/>
      <c r="F85" s="20"/>
      <c r="G85" s="20"/>
      <c r="H85" s="20"/>
      <c r="J85" s="20"/>
      <c r="K85" s="20"/>
      <c r="L85" s="20"/>
      <c r="M85" s="20"/>
      <c r="N85" s="20"/>
      <c r="O85" s="20"/>
      <c r="P85" s="20"/>
      <c r="R85" s="20"/>
      <c r="S85" s="20"/>
      <c r="T85" s="20"/>
      <c r="U85" s="20"/>
      <c r="V85" s="20"/>
      <c r="W85" s="20"/>
      <c r="X85" s="209"/>
      <c r="Z85" s="20"/>
      <c r="AA85" s="20"/>
      <c r="AB85" s="20"/>
      <c r="AC85" s="20"/>
      <c r="AD85" s="20"/>
      <c r="AE85" s="20"/>
      <c r="AF85" s="209"/>
      <c r="AH85" s="20"/>
      <c r="AI85" s="20"/>
      <c r="AJ85" s="20"/>
      <c r="AK85" s="20"/>
      <c r="AL85" s="20"/>
      <c r="AM85" s="20"/>
      <c r="AN85" s="209"/>
      <c r="AP85" s="87"/>
      <c r="AQ85" s="87"/>
      <c r="AR85" s="87"/>
      <c r="AS85" s="87"/>
      <c r="AT85" s="20"/>
      <c r="AU85" s="20"/>
      <c r="AV85" s="209"/>
    </row>
    <row r="86" spans="1:48" ht="12.75" customHeight="1">
      <c r="A86" s="183"/>
      <c r="B86" s="20"/>
      <c r="C86" s="20"/>
      <c r="D86" s="20"/>
      <c r="E86" s="20"/>
      <c r="F86" s="20"/>
      <c r="G86" s="20"/>
      <c r="H86" s="20"/>
      <c r="J86" s="20"/>
      <c r="K86" s="20"/>
      <c r="L86" s="20"/>
      <c r="M86" s="20"/>
      <c r="N86" s="20"/>
      <c r="O86" s="20"/>
      <c r="P86" s="20"/>
      <c r="R86" s="20"/>
      <c r="S86" s="20"/>
      <c r="T86" s="20"/>
      <c r="U86" s="20"/>
      <c r="V86" s="20"/>
      <c r="W86" s="20"/>
      <c r="X86" s="209"/>
      <c r="Z86" s="20"/>
      <c r="AA86" s="20"/>
      <c r="AB86" s="20"/>
      <c r="AC86" s="20"/>
      <c r="AD86" s="20"/>
      <c r="AE86" s="20"/>
      <c r="AF86" s="209"/>
      <c r="AH86" s="20"/>
      <c r="AI86" s="20"/>
      <c r="AJ86" s="20"/>
      <c r="AK86" s="20"/>
      <c r="AL86" s="20"/>
      <c r="AM86" s="20"/>
      <c r="AN86" s="209"/>
      <c r="AP86" s="87"/>
      <c r="AQ86" s="87"/>
      <c r="AR86" s="87"/>
      <c r="AS86" s="87"/>
      <c r="AT86" s="20"/>
      <c r="AU86" s="20"/>
      <c r="AV86" s="209"/>
    </row>
    <row r="87" spans="1:48" ht="12.75" customHeight="1">
      <c r="A87" s="183"/>
      <c r="B87" s="20"/>
      <c r="C87" s="20"/>
      <c r="D87" s="20"/>
      <c r="E87" s="20"/>
      <c r="F87" s="20"/>
      <c r="G87" s="20"/>
      <c r="H87" s="20"/>
      <c r="J87" s="20"/>
      <c r="K87" s="20"/>
      <c r="L87" s="20"/>
      <c r="M87" s="20"/>
      <c r="N87" s="20"/>
      <c r="O87" s="20"/>
      <c r="P87" s="20"/>
      <c r="R87" s="20"/>
      <c r="S87" s="20"/>
      <c r="T87" s="20"/>
      <c r="U87" s="20"/>
      <c r="V87" s="20"/>
      <c r="W87" s="20"/>
      <c r="X87" s="209"/>
      <c r="Z87" s="20"/>
      <c r="AA87" s="20"/>
      <c r="AB87" s="20"/>
      <c r="AC87" s="20"/>
      <c r="AD87" s="20"/>
      <c r="AE87" s="20"/>
      <c r="AF87" s="209"/>
      <c r="AH87" s="20"/>
      <c r="AI87" s="20"/>
      <c r="AJ87" s="20"/>
      <c r="AK87" s="20"/>
      <c r="AL87" s="20"/>
      <c r="AM87" s="20"/>
      <c r="AN87" s="209"/>
      <c r="AP87" s="87"/>
      <c r="AQ87" s="87"/>
      <c r="AR87" s="87"/>
      <c r="AS87" s="87"/>
      <c r="AT87" s="20"/>
      <c r="AU87" s="20"/>
      <c r="AV87" s="209"/>
    </row>
    <row r="88" spans="1:48" ht="12.75" customHeight="1">
      <c r="A88" s="183"/>
      <c r="B88" s="20"/>
      <c r="C88" s="20"/>
      <c r="D88" s="20"/>
      <c r="E88" s="20"/>
      <c r="F88" s="20"/>
      <c r="G88" s="20"/>
      <c r="H88" s="20"/>
      <c r="J88" s="20"/>
      <c r="K88" s="20"/>
      <c r="L88" s="20"/>
      <c r="M88" s="20"/>
      <c r="N88" s="20"/>
      <c r="O88" s="20"/>
      <c r="P88" s="20"/>
      <c r="R88" s="20"/>
      <c r="S88" s="20"/>
      <c r="T88" s="20"/>
      <c r="U88" s="20"/>
      <c r="V88" s="20"/>
      <c r="W88" s="20"/>
      <c r="X88" s="209"/>
      <c r="Z88" s="20"/>
      <c r="AA88" s="20"/>
      <c r="AB88" s="20"/>
      <c r="AC88" s="20"/>
      <c r="AD88" s="20"/>
      <c r="AE88" s="20"/>
      <c r="AF88" s="209"/>
      <c r="AH88" s="20"/>
      <c r="AI88" s="20"/>
      <c r="AJ88" s="20"/>
      <c r="AK88" s="20"/>
      <c r="AL88" s="20"/>
      <c r="AM88" s="20"/>
      <c r="AN88" s="209"/>
      <c r="AP88" s="87"/>
      <c r="AQ88" s="87"/>
      <c r="AR88" s="87"/>
      <c r="AS88" s="87"/>
      <c r="AT88" s="20"/>
      <c r="AU88" s="20"/>
      <c r="AV88" s="209"/>
    </row>
    <row r="89" spans="1:48" ht="12.75" customHeight="1">
      <c r="A89" s="183"/>
      <c r="B89" s="20"/>
      <c r="C89" s="20"/>
      <c r="D89" s="20"/>
      <c r="E89" s="20"/>
      <c r="F89" s="20"/>
      <c r="G89" s="20"/>
      <c r="H89" s="20"/>
      <c r="J89" s="20"/>
      <c r="K89" s="20"/>
      <c r="L89" s="20"/>
      <c r="M89" s="20"/>
      <c r="N89" s="20"/>
      <c r="O89" s="20"/>
      <c r="P89" s="20"/>
      <c r="R89" s="20"/>
      <c r="S89" s="20"/>
      <c r="T89" s="20"/>
      <c r="U89" s="20"/>
      <c r="V89" s="20"/>
      <c r="W89" s="20"/>
      <c r="X89" s="209"/>
      <c r="Z89" s="20"/>
      <c r="AA89" s="20"/>
      <c r="AB89" s="20"/>
      <c r="AC89" s="20"/>
      <c r="AD89" s="20"/>
      <c r="AE89" s="20"/>
      <c r="AF89" s="209"/>
      <c r="AH89" s="20"/>
      <c r="AI89" s="20"/>
      <c r="AJ89" s="20"/>
      <c r="AK89" s="20"/>
      <c r="AL89" s="20"/>
      <c r="AM89" s="20"/>
      <c r="AN89" s="209"/>
      <c r="AP89" s="87"/>
      <c r="AQ89" s="87"/>
      <c r="AR89" s="87"/>
      <c r="AS89" s="87"/>
      <c r="AT89" s="20"/>
      <c r="AU89" s="20"/>
      <c r="AV89" s="209"/>
    </row>
    <row r="90" spans="1:48" ht="12.75" customHeight="1">
      <c r="A90" s="183"/>
      <c r="B90" s="20"/>
      <c r="C90" s="20"/>
      <c r="D90" s="20"/>
      <c r="E90" s="20"/>
      <c r="F90" s="20"/>
      <c r="G90" s="20"/>
      <c r="H90" s="20"/>
      <c r="J90" s="20"/>
      <c r="K90" s="20"/>
      <c r="L90" s="20"/>
      <c r="M90" s="20"/>
      <c r="N90" s="20"/>
      <c r="O90" s="20"/>
      <c r="P90" s="20"/>
      <c r="R90" s="20"/>
      <c r="S90" s="20"/>
      <c r="T90" s="20"/>
      <c r="U90" s="20"/>
      <c r="V90" s="20"/>
      <c r="W90" s="20"/>
      <c r="X90" s="209"/>
      <c r="Z90" s="20"/>
      <c r="AA90" s="20"/>
      <c r="AB90" s="20"/>
      <c r="AC90" s="20"/>
      <c r="AD90" s="20"/>
      <c r="AE90" s="20"/>
      <c r="AF90" s="209"/>
      <c r="AH90" s="20"/>
      <c r="AI90" s="20"/>
      <c r="AJ90" s="20"/>
      <c r="AK90" s="20"/>
      <c r="AL90" s="20"/>
      <c r="AM90" s="20"/>
      <c r="AN90" s="209"/>
      <c r="AP90" s="87"/>
      <c r="AQ90" s="87"/>
      <c r="AR90" s="87"/>
      <c r="AS90" s="87"/>
      <c r="AT90" s="20"/>
      <c r="AU90" s="20"/>
      <c r="AV90" s="209"/>
    </row>
    <row r="91" spans="1:48" ht="12.75" customHeight="1">
      <c r="A91" s="183"/>
      <c r="B91" s="20"/>
      <c r="C91" s="20"/>
      <c r="D91" s="20"/>
      <c r="E91" s="20"/>
      <c r="F91" s="20"/>
      <c r="G91" s="20"/>
      <c r="H91" s="20"/>
      <c r="J91" s="20"/>
      <c r="K91" s="20"/>
      <c r="L91" s="20"/>
      <c r="M91" s="20"/>
      <c r="N91" s="20"/>
      <c r="O91" s="20"/>
      <c r="P91" s="20"/>
      <c r="R91" s="20"/>
      <c r="S91" s="20"/>
      <c r="T91" s="20"/>
      <c r="U91" s="20"/>
      <c r="V91" s="20"/>
      <c r="W91" s="20"/>
      <c r="X91" s="209"/>
      <c r="Z91" s="20"/>
      <c r="AA91" s="20"/>
      <c r="AB91" s="20"/>
      <c r="AC91" s="20"/>
      <c r="AD91" s="20"/>
      <c r="AE91" s="20"/>
      <c r="AF91" s="209"/>
      <c r="AH91" s="20"/>
      <c r="AI91" s="20"/>
      <c r="AJ91" s="20"/>
      <c r="AK91" s="20"/>
      <c r="AL91" s="20"/>
      <c r="AM91" s="20"/>
      <c r="AN91" s="209"/>
      <c r="AP91" s="87"/>
      <c r="AQ91" s="87"/>
      <c r="AR91" s="87"/>
      <c r="AS91" s="87"/>
      <c r="AT91" s="20"/>
      <c r="AU91" s="20"/>
      <c r="AV91" s="209"/>
    </row>
    <row r="92" spans="1:48" ht="12.75" customHeight="1">
      <c r="A92" s="183"/>
      <c r="B92" s="20"/>
      <c r="C92" s="20"/>
      <c r="D92" s="20"/>
      <c r="E92" s="20"/>
      <c r="F92" s="20"/>
      <c r="G92" s="20"/>
      <c r="H92" s="20"/>
      <c r="J92" s="20"/>
      <c r="K92" s="20"/>
      <c r="L92" s="20"/>
      <c r="M92" s="20"/>
      <c r="N92" s="20"/>
      <c r="O92" s="20"/>
      <c r="P92" s="20"/>
      <c r="R92" s="20"/>
      <c r="S92" s="20"/>
      <c r="T92" s="20"/>
      <c r="U92" s="20"/>
      <c r="V92" s="20"/>
      <c r="W92" s="20"/>
      <c r="X92" s="209"/>
      <c r="Z92" s="20"/>
      <c r="AA92" s="20"/>
      <c r="AB92" s="20"/>
      <c r="AC92" s="20"/>
      <c r="AD92" s="20"/>
      <c r="AE92" s="20"/>
      <c r="AF92" s="209"/>
      <c r="AH92" s="20"/>
      <c r="AI92" s="20"/>
      <c r="AJ92" s="20"/>
      <c r="AK92" s="20"/>
      <c r="AL92" s="20"/>
      <c r="AM92" s="20"/>
      <c r="AN92" s="209"/>
      <c r="AP92" s="87"/>
      <c r="AQ92" s="87"/>
      <c r="AR92" s="87"/>
      <c r="AS92" s="87"/>
      <c r="AT92" s="20"/>
      <c r="AU92" s="20"/>
      <c r="AV92" s="209"/>
    </row>
    <row r="93" spans="1:48" ht="12.75" customHeight="1">
      <c r="A93" s="183"/>
      <c r="B93" s="20"/>
      <c r="C93" s="20"/>
      <c r="D93" s="20"/>
      <c r="E93" s="20"/>
      <c r="F93" s="20"/>
      <c r="G93" s="20"/>
      <c r="H93" s="20"/>
      <c r="J93" s="20"/>
      <c r="K93" s="20"/>
      <c r="L93" s="20"/>
      <c r="M93" s="20"/>
      <c r="N93" s="20"/>
      <c r="O93" s="20"/>
      <c r="P93" s="20"/>
      <c r="R93" s="20"/>
      <c r="S93" s="20"/>
      <c r="T93" s="20"/>
      <c r="U93" s="20"/>
      <c r="V93" s="20"/>
      <c r="W93" s="20"/>
      <c r="X93" s="209"/>
      <c r="Z93" s="20"/>
      <c r="AA93" s="20"/>
      <c r="AB93" s="20"/>
      <c r="AC93" s="20"/>
      <c r="AD93" s="20"/>
      <c r="AE93" s="20"/>
      <c r="AF93" s="209"/>
      <c r="AH93" s="20"/>
      <c r="AI93" s="20"/>
      <c r="AJ93" s="20"/>
      <c r="AK93" s="20"/>
      <c r="AL93" s="20"/>
      <c r="AM93" s="20"/>
      <c r="AN93" s="209"/>
      <c r="AP93" s="87"/>
      <c r="AQ93" s="87"/>
      <c r="AR93" s="87"/>
      <c r="AS93" s="87"/>
      <c r="AT93" s="20"/>
      <c r="AU93" s="20"/>
      <c r="AV93" s="209"/>
    </row>
    <row r="94" spans="1:48" ht="12.75" customHeight="1">
      <c r="A94" s="183"/>
      <c r="B94" s="20"/>
      <c r="C94" s="20"/>
      <c r="D94" s="20"/>
      <c r="E94" s="20"/>
      <c r="F94" s="20"/>
      <c r="G94" s="20"/>
      <c r="H94" s="20"/>
      <c r="J94" s="20"/>
      <c r="K94" s="20"/>
      <c r="L94" s="20"/>
      <c r="M94" s="20"/>
      <c r="N94" s="20"/>
      <c r="O94" s="20"/>
      <c r="P94" s="20"/>
      <c r="R94" s="20"/>
      <c r="S94" s="20"/>
      <c r="T94" s="20"/>
      <c r="U94" s="20"/>
      <c r="V94" s="20"/>
      <c r="W94" s="20"/>
      <c r="X94" s="209"/>
      <c r="Z94" s="20"/>
      <c r="AA94" s="20"/>
      <c r="AB94" s="20"/>
      <c r="AC94" s="20"/>
      <c r="AD94" s="20"/>
      <c r="AE94" s="20"/>
      <c r="AF94" s="209"/>
      <c r="AH94" s="20"/>
      <c r="AI94" s="20"/>
      <c r="AJ94" s="20"/>
      <c r="AK94" s="20"/>
      <c r="AL94" s="20"/>
      <c r="AM94" s="20"/>
      <c r="AN94" s="209"/>
      <c r="AP94" s="87"/>
      <c r="AQ94" s="87"/>
      <c r="AR94" s="87"/>
      <c r="AS94" s="87"/>
      <c r="AT94" s="20"/>
      <c r="AU94" s="20"/>
      <c r="AV94" s="209"/>
    </row>
    <row r="95" spans="1:48" ht="12.75" customHeight="1">
      <c r="A95" s="183"/>
      <c r="B95" s="20"/>
      <c r="C95" s="20"/>
      <c r="D95" s="20"/>
      <c r="E95" s="20"/>
      <c r="F95" s="20"/>
      <c r="G95" s="20"/>
      <c r="H95" s="20"/>
      <c r="J95" s="20"/>
      <c r="K95" s="20"/>
      <c r="L95" s="20"/>
      <c r="M95" s="20"/>
      <c r="N95" s="20"/>
      <c r="O95" s="20"/>
      <c r="P95" s="20"/>
      <c r="R95" s="20"/>
      <c r="S95" s="20"/>
      <c r="T95" s="20"/>
      <c r="U95" s="20"/>
      <c r="V95" s="20"/>
      <c r="W95" s="20"/>
      <c r="X95" s="209"/>
      <c r="Z95" s="20"/>
      <c r="AA95" s="20"/>
      <c r="AB95" s="20"/>
      <c r="AC95" s="20"/>
      <c r="AD95" s="20"/>
      <c r="AE95" s="20"/>
      <c r="AF95" s="209"/>
      <c r="AH95" s="20"/>
      <c r="AI95" s="20"/>
      <c r="AJ95" s="20"/>
      <c r="AK95" s="20"/>
      <c r="AL95" s="20"/>
      <c r="AM95" s="20"/>
      <c r="AN95" s="209"/>
      <c r="AP95" s="87"/>
      <c r="AQ95" s="87"/>
      <c r="AR95" s="87"/>
      <c r="AS95" s="87"/>
      <c r="AT95" s="20"/>
      <c r="AU95" s="20"/>
      <c r="AV95" s="209"/>
    </row>
    <row r="96" spans="1:48" ht="12.75" customHeight="1">
      <c r="A96" s="183"/>
      <c r="B96" s="20"/>
      <c r="C96" s="20"/>
      <c r="D96" s="20"/>
      <c r="E96" s="20"/>
      <c r="F96" s="20"/>
      <c r="G96" s="20"/>
      <c r="H96" s="20"/>
      <c r="J96" s="20"/>
      <c r="K96" s="20"/>
      <c r="L96" s="20"/>
      <c r="M96" s="20"/>
      <c r="N96" s="20"/>
      <c r="O96" s="20"/>
      <c r="P96" s="20"/>
      <c r="R96" s="20"/>
      <c r="S96" s="20"/>
      <c r="T96" s="20"/>
      <c r="U96" s="20"/>
      <c r="V96" s="20"/>
      <c r="W96" s="20"/>
      <c r="X96" s="209"/>
      <c r="Z96" s="20"/>
      <c r="AA96" s="20"/>
      <c r="AB96" s="20"/>
      <c r="AC96" s="20"/>
      <c r="AD96" s="20"/>
      <c r="AE96" s="20"/>
      <c r="AF96" s="209"/>
      <c r="AH96" s="20"/>
      <c r="AI96" s="20"/>
      <c r="AJ96" s="20"/>
      <c r="AK96" s="20"/>
      <c r="AL96" s="20"/>
      <c r="AM96" s="20"/>
      <c r="AN96" s="209"/>
      <c r="AP96" s="87"/>
      <c r="AQ96" s="87"/>
      <c r="AR96" s="87"/>
      <c r="AS96" s="87"/>
      <c r="AT96" s="20"/>
      <c r="AU96" s="20"/>
      <c r="AV96" s="209"/>
    </row>
    <row r="97" spans="1:48" ht="12.75" customHeight="1">
      <c r="A97" s="183"/>
      <c r="B97" s="20"/>
      <c r="C97" s="20"/>
      <c r="D97" s="20"/>
      <c r="E97" s="20"/>
      <c r="F97" s="20"/>
      <c r="G97" s="20"/>
      <c r="H97" s="20"/>
      <c r="J97" s="20"/>
      <c r="K97" s="20"/>
      <c r="L97" s="20"/>
      <c r="M97" s="20"/>
      <c r="N97" s="20"/>
      <c r="O97" s="20"/>
      <c r="P97" s="20"/>
      <c r="R97" s="20"/>
      <c r="S97" s="20"/>
      <c r="T97" s="20"/>
      <c r="U97" s="20"/>
      <c r="V97" s="20"/>
      <c r="W97" s="20"/>
      <c r="X97" s="209"/>
      <c r="Z97" s="20"/>
      <c r="AA97" s="20"/>
      <c r="AB97" s="20"/>
      <c r="AC97" s="20"/>
      <c r="AD97" s="20"/>
      <c r="AE97" s="20"/>
      <c r="AF97" s="209"/>
      <c r="AH97" s="20"/>
      <c r="AI97" s="20"/>
      <c r="AJ97" s="20"/>
      <c r="AK97" s="20"/>
      <c r="AL97" s="20"/>
      <c r="AM97" s="20"/>
      <c r="AN97" s="209"/>
      <c r="AP97" s="87"/>
      <c r="AQ97" s="87"/>
      <c r="AR97" s="87"/>
      <c r="AS97" s="87"/>
      <c r="AT97" s="20"/>
      <c r="AU97" s="20"/>
      <c r="AV97" s="209"/>
    </row>
    <row r="98" spans="1:48" ht="12.75" customHeight="1">
      <c r="A98" s="183"/>
      <c r="B98" s="20"/>
      <c r="C98" s="20"/>
      <c r="D98" s="20"/>
      <c r="E98" s="20"/>
      <c r="F98" s="20"/>
      <c r="G98" s="20"/>
      <c r="H98" s="20"/>
      <c r="J98" s="20"/>
      <c r="K98" s="20"/>
      <c r="L98" s="20"/>
      <c r="M98" s="20"/>
      <c r="N98" s="20"/>
      <c r="O98" s="20"/>
      <c r="P98" s="20"/>
      <c r="R98" s="20"/>
      <c r="S98" s="20"/>
      <c r="T98" s="20"/>
      <c r="U98" s="20"/>
      <c r="V98" s="20"/>
      <c r="W98" s="20"/>
      <c r="X98" s="209"/>
      <c r="Z98" s="20"/>
      <c r="AA98" s="20"/>
      <c r="AB98" s="20"/>
      <c r="AC98" s="20"/>
      <c r="AD98" s="20"/>
      <c r="AE98" s="20"/>
      <c r="AF98" s="209"/>
      <c r="AH98" s="20"/>
      <c r="AI98" s="20"/>
      <c r="AJ98" s="20"/>
      <c r="AK98" s="20"/>
      <c r="AL98" s="20"/>
      <c r="AM98" s="20"/>
      <c r="AN98" s="209"/>
      <c r="AP98" s="87"/>
      <c r="AQ98" s="87"/>
      <c r="AR98" s="87"/>
      <c r="AS98" s="87"/>
      <c r="AT98" s="20"/>
      <c r="AU98" s="20"/>
      <c r="AV98" s="209"/>
    </row>
    <row r="99" spans="1:48" ht="12.75" customHeight="1">
      <c r="A99" s="183"/>
      <c r="B99" s="20"/>
      <c r="C99" s="20"/>
      <c r="D99" s="20"/>
      <c r="E99" s="20"/>
      <c r="F99" s="20"/>
      <c r="G99" s="20"/>
      <c r="H99" s="20"/>
      <c r="J99" s="20"/>
      <c r="K99" s="20"/>
      <c r="L99" s="20"/>
      <c r="M99" s="20"/>
      <c r="N99" s="20"/>
      <c r="O99" s="20"/>
      <c r="P99" s="20"/>
      <c r="R99" s="20"/>
      <c r="S99" s="20"/>
      <c r="T99" s="20"/>
      <c r="U99" s="20"/>
      <c r="V99" s="20"/>
      <c r="W99" s="20"/>
      <c r="X99" s="209"/>
      <c r="Z99" s="20"/>
      <c r="AA99" s="20"/>
      <c r="AB99" s="20"/>
      <c r="AC99" s="20"/>
      <c r="AD99" s="20"/>
      <c r="AE99" s="20"/>
      <c r="AF99" s="209"/>
      <c r="AH99" s="20"/>
      <c r="AI99" s="20"/>
      <c r="AJ99" s="20"/>
      <c r="AK99" s="20"/>
      <c r="AL99" s="20"/>
      <c r="AM99" s="20"/>
      <c r="AN99" s="209"/>
      <c r="AP99" s="87"/>
      <c r="AQ99" s="87"/>
      <c r="AR99" s="87"/>
      <c r="AS99" s="87"/>
      <c r="AT99" s="20"/>
      <c r="AU99" s="20"/>
      <c r="AV99" s="209"/>
    </row>
    <row r="100" spans="1:48" ht="12.75" customHeight="1">
      <c r="A100" s="183"/>
      <c r="B100" s="20"/>
      <c r="C100" s="20"/>
      <c r="D100" s="20"/>
      <c r="E100" s="20"/>
      <c r="F100" s="20"/>
      <c r="G100" s="20"/>
      <c r="H100" s="20"/>
      <c r="J100" s="20"/>
      <c r="K100" s="20"/>
      <c r="L100" s="20"/>
      <c r="M100" s="20"/>
      <c r="N100" s="20"/>
      <c r="O100" s="20"/>
      <c r="P100" s="20"/>
      <c r="R100" s="20"/>
      <c r="S100" s="20"/>
      <c r="T100" s="20"/>
      <c r="U100" s="20"/>
      <c r="V100" s="20"/>
      <c r="W100" s="20"/>
      <c r="X100" s="209"/>
      <c r="Z100" s="20"/>
      <c r="AA100" s="20"/>
      <c r="AB100" s="20"/>
      <c r="AC100" s="20"/>
      <c r="AD100" s="20"/>
      <c r="AE100" s="20"/>
      <c r="AF100" s="209"/>
      <c r="AH100" s="20"/>
      <c r="AI100" s="20"/>
      <c r="AJ100" s="20"/>
      <c r="AK100" s="20"/>
      <c r="AL100" s="20"/>
      <c r="AM100" s="20"/>
      <c r="AN100" s="209"/>
      <c r="AP100" s="87"/>
      <c r="AQ100" s="87"/>
      <c r="AR100" s="87"/>
      <c r="AS100" s="87"/>
      <c r="AT100" s="20"/>
      <c r="AU100" s="20"/>
      <c r="AV100" s="209"/>
    </row>
    <row r="101" spans="1:48" ht="12.75" customHeight="1">
      <c r="A101" s="183"/>
      <c r="B101" s="20"/>
      <c r="C101" s="20"/>
      <c r="D101" s="20"/>
      <c r="E101" s="20"/>
      <c r="F101" s="20"/>
      <c r="G101" s="20"/>
      <c r="H101" s="20"/>
      <c r="J101" s="20"/>
      <c r="K101" s="20"/>
      <c r="L101" s="20"/>
      <c r="M101" s="20"/>
      <c r="N101" s="20"/>
      <c r="O101" s="20"/>
      <c r="P101" s="20"/>
      <c r="R101" s="20"/>
      <c r="S101" s="20"/>
      <c r="T101" s="20"/>
      <c r="U101" s="20"/>
      <c r="V101" s="20"/>
      <c r="W101" s="20"/>
      <c r="X101" s="209"/>
      <c r="Z101" s="20"/>
      <c r="AA101" s="20"/>
      <c r="AB101" s="20"/>
      <c r="AC101" s="20"/>
      <c r="AD101" s="20"/>
      <c r="AE101" s="20"/>
      <c r="AF101" s="209"/>
      <c r="AH101" s="20"/>
      <c r="AI101" s="20"/>
      <c r="AJ101" s="20"/>
      <c r="AK101" s="20"/>
      <c r="AL101" s="20"/>
      <c r="AM101" s="20"/>
      <c r="AN101" s="209"/>
      <c r="AP101" s="87"/>
      <c r="AQ101" s="87"/>
      <c r="AR101" s="87"/>
      <c r="AS101" s="87"/>
      <c r="AT101" s="20"/>
      <c r="AU101" s="20"/>
      <c r="AV101" s="209"/>
    </row>
    <row r="102" spans="1:48" ht="12.75" customHeight="1">
      <c r="A102" s="183"/>
      <c r="B102" s="20"/>
      <c r="C102" s="20"/>
      <c r="D102" s="20"/>
      <c r="E102" s="20"/>
      <c r="F102" s="20"/>
      <c r="G102" s="20"/>
      <c r="H102" s="20"/>
      <c r="J102" s="20"/>
      <c r="K102" s="20"/>
      <c r="L102" s="20"/>
      <c r="M102" s="20"/>
      <c r="N102" s="20"/>
      <c r="O102" s="20"/>
      <c r="P102" s="20"/>
      <c r="R102" s="20"/>
      <c r="S102" s="20"/>
      <c r="T102" s="20"/>
      <c r="U102" s="20"/>
      <c r="V102" s="20"/>
      <c r="W102" s="20"/>
      <c r="X102" s="209"/>
      <c r="Z102" s="20"/>
      <c r="AA102" s="20"/>
      <c r="AB102" s="20"/>
      <c r="AC102" s="20"/>
      <c r="AD102" s="20"/>
      <c r="AE102" s="20"/>
      <c r="AF102" s="209"/>
      <c r="AH102" s="20"/>
      <c r="AI102" s="20"/>
      <c r="AJ102" s="20"/>
      <c r="AK102" s="20"/>
      <c r="AL102" s="20"/>
      <c r="AM102" s="20"/>
      <c r="AN102" s="209"/>
      <c r="AP102" s="87"/>
      <c r="AQ102" s="87"/>
      <c r="AR102" s="87"/>
      <c r="AS102" s="87"/>
      <c r="AT102" s="20"/>
      <c r="AU102" s="20"/>
      <c r="AV102" s="209"/>
    </row>
    <row r="103" spans="1:48" ht="12.75" customHeight="1">
      <c r="A103" s="183"/>
      <c r="B103" s="20"/>
      <c r="C103" s="20"/>
      <c r="D103" s="20"/>
      <c r="E103" s="20"/>
      <c r="F103" s="20"/>
      <c r="G103" s="20"/>
      <c r="H103" s="20"/>
      <c r="J103" s="20"/>
      <c r="K103" s="20"/>
      <c r="L103" s="20"/>
      <c r="M103" s="20"/>
      <c r="N103" s="20"/>
      <c r="O103" s="20"/>
      <c r="P103" s="20"/>
      <c r="R103" s="20"/>
      <c r="S103" s="20"/>
      <c r="T103" s="20"/>
      <c r="U103" s="20"/>
      <c r="V103" s="20"/>
      <c r="W103" s="20"/>
      <c r="X103" s="209"/>
      <c r="Z103" s="20"/>
      <c r="AA103" s="20"/>
      <c r="AB103" s="20"/>
      <c r="AC103" s="20"/>
      <c r="AD103" s="20"/>
      <c r="AE103" s="20"/>
      <c r="AF103" s="209"/>
      <c r="AH103" s="20"/>
      <c r="AI103" s="20"/>
      <c r="AJ103" s="20"/>
      <c r="AK103" s="20"/>
      <c r="AL103" s="20"/>
      <c r="AM103" s="20"/>
      <c r="AN103" s="209"/>
      <c r="AP103" s="87"/>
      <c r="AQ103" s="87"/>
      <c r="AR103" s="87"/>
      <c r="AS103" s="87"/>
      <c r="AT103" s="20"/>
      <c r="AU103" s="20"/>
      <c r="AV103" s="209"/>
    </row>
    <row r="104" spans="1:48" ht="12.75" customHeight="1">
      <c r="A104" s="183"/>
      <c r="B104" s="20"/>
      <c r="C104" s="20"/>
      <c r="D104" s="20"/>
      <c r="E104" s="20"/>
      <c r="F104" s="20"/>
      <c r="G104" s="20"/>
      <c r="H104" s="20"/>
      <c r="J104" s="20"/>
      <c r="K104" s="20"/>
      <c r="L104" s="20"/>
      <c r="M104" s="20"/>
      <c r="N104" s="20"/>
      <c r="O104" s="20"/>
      <c r="P104" s="20"/>
      <c r="R104" s="20"/>
      <c r="S104" s="20"/>
      <c r="T104" s="20"/>
      <c r="U104" s="20"/>
      <c r="V104" s="20"/>
      <c r="W104" s="20"/>
      <c r="X104" s="209"/>
      <c r="Z104" s="20"/>
      <c r="AA104" s="20"/>
      <c r="AB104" s="20"/>
      <c r="AC104" s="20"/>
      <c r="AD104" s="20"/>
      <c r="AE104" s="20"/>
      <c r="AF104" s="209"/>
      <c r="AH104" s="20"/>
      <c r="AI104" s="20"/>
      <c r="AJ104" s="20"/>
      <c r="AK104" s="20"/>
      <c r="AL104" s="20"/>
      <c r="AM104" s="20"/>
      <c r="AN104" s="209"/>
      <c r="AP104" s="87"/>
      <c r="AQ104" s="87"/>
      <c r="AR104" s="87"/>
      <c r="AS104" s="87"/>
      <c r="AT104" s="20"/>
      <c r="AU104" s="20"/>
      <c r="AV104" s="209"/>
    </row>
    <row r="105" spans="1:48" ht="12.75" customHeight="1">
      <c r="A105" s="183"/>
      <c r="B105" s="20"/>
      <c r="C105" s="20"/>
      <c r="D105" s="20"/>
      <c r="E105" s="20"/>
      <c r="F105" s="20"/>
      <c r="G105" s="20"/>
      <c r="H105" s="20"/>
      <c r="J105" s="20"/>
      <c r="K105" s="20"/>
      <c r="L105" s="20"/>
      <c r="M105" s="20"/>
      <c r="N105" s="20"/>
      <c r="O105" s="20"/>
      <c r="P105" s="20"/>
      <c r="R105" s="20"/>
      <c r="S105" s="20"/>
      <c r="T105" s="20"/>
      <c r="U105" s="20"/>
      <c r="V105" s="20"/>
      <c r="W105" s="20"/>
      <c r="X105" s="209"/>
      <c r="Z105" s="20"/>
      <c r="AA105" s="20"/>
      <c r="AB105" s="20"/>
      <c r="AC105" s="20"/>
      <c r="AD105" s="20"/>
      <c r="AE105" s="20"/>
      <c r="AF105" s="209"/>
      <c r="AH105" s="20"/>
      <c r="AI105" s="20"/>
      <c r="AJ105" s="20"/>
      <c r="AK105" s="20"/>
      <c r="AL105" s="20"/>
      <c r="AM105" s="20"/>
      <c r="AN105" s="209"/>
      <c r="AP105" s="87"/>
      <c r="AQ105" s="87"/>
      <c r="AR105" s="87"/>
      <c r="AS105" s="87"/>
      <c r="AT105" s="20"/>
      <c r="AU105" s="20"/>
      <c r="AV105" s="209"/>
    </row>
    <row r="106" spans="1:48" ht="12.75" customHeight="1">
      <c r="A106" s="183"/>
      <c r="B106" s="20"/>
      <c r="C106" s="20"/>
      <c r="D106" s="20"/>
      <c r="E106" s="20"/>
      <c r="F106" s="20"/>
      <c r="G106" s="20"/>
      <c r="H106" s="20"/>
      <c r="J106" s="20"/>
      <c r="K106" s="20"/>
      <c r="L106" s="20"/>
      <c r="M106" s="20"/>
      <c r="N106" s="20"/>
      <c r="O106" s="20"/>
      <c r="P106" s="20"/>
      <c r="R106" s="20"/>
      <c r="S106" s="20"/>
      <c r="T106" s="20"/>
      <c r="U106" s="20"/>
      <c r="V106" s="20"/>
      <c r="W106" s="20"/>
      <c r="X106" s="209"/>
      <c r="Z106" s="20"/>
      <c r="AA106" s="20"/>
      <c r="AB106" s="20"/>
      <c r="AC106" s="20"/>
      <c r="AD106" s="20"/>
      <c r="AE106" s="20"/>
      <c r="AF106" s="209"/>
      <c r="AH106" s="20"/>
      <c r="AI106" s="20"/>
      <c r="AJ106" s="20"/>
      <c r="AK106" s="20"/>
      <c r="AL106" s="20"/>
      <c r="AM106" s="20"/>
      <c r="AN106" s="209"/>
      <c r="AP106" s="87"/>
      <c r="AQ106" s="87"/>
      <c r="AR106" s="87"/>
      <c r="AS106" s="87"/>
      <c r="AT106" s="20"/>
      <c r="AU106" s="20"/>
      <c r="AV106" s="209"/>
    </row>
    <row r="107" spans="1:48" ht="12.75" customHeight="1">
      <c r="A107" s="183"/>
      <c r="B107" s="20"/>
      <c r="C107" s="20"/>
      <c r="D107" s="20"/>
      <c r="E107" s="20"/>
      <c r="F107" s="20"/>
      <c r="G107" s="20"/>
      <c r="H107" s="20"/>
      <c r="J107" s="20"/>
      <c r="K107" s="20"/>
      <c r="L107" s="20"/>
      <c r="M107" s="20"/>
      <c r="N107" s="20"/>
      <c r="O107" s="20"/>
      <c r="P107" s="20"/>
      <c r="R107" s="20"/>
      <c r="S107" s="20"/>
      <c r="T107" s="20"/>
      <c r="U107" s="20"/>
      <c r="V107" s="20"/>
      <c r="W107" s="20"/>
      <c r="X107" s="209"/>
      <c r="Z107" s="20"/>
      <c r="AA107" s="20"/>
      <c r="AB107" s="20"/>
      <c r="AC107" s="20"/>
      <c r="AD107" s="20"/>
      <c r="AE107" s="20"/>
      <c r="AF107" s="209"/>
      <c r="AH107" s="20"/>
      <c r="AI107" s="20"/>
      <c r="AJ107" s="20"/>
      <c r="AK107" s="20"/>
      <c r="AL107" s="20"/>
      <c r="AM107" s="20"/>
      <c r="AN107" s="209"/>
      <c r="AP107" s="87"/>
      <c r="AQ107" s="87"/>
      <c r="AR107" s="87"/>
      <c r="AS107" s="87"/>
      <c r="AT107" s="20"/>
      <c r="AU107" s="20"/>
      <c r="AV107" s="209"/>
    </row>
    <row r="108" spans="1:48" ht="12.75" customHeight="1">
      <c r="A108" s="183"/>
      <c r="B108" s="20"/>
      <c r="C108" s="20"/>
      <c r="D108" s="20"/>
      <c r="E108" s="20"/>
      <c r="F108" s="20"/>
      <c r="G108" s="20"/>
      <c r="H108" s="20"/>
      <c r="J108" s="20"/>
      <c r="K108" s="20"/>
      <c r="L108" s="20"/>
      <c r="M108" s="20"/>
      <c r="N108" s="20"/>
      <c r="O108" s="20"/>
      <c r="P108" s="20"/>
      <c r="R108" s="20"/>
      <c r="S108" s="20"/>
      <c r="T108" s="20"/>
      <c r="U108" s="20"/>
      <c r="V108" s="20"/>
      <c r="W108" s="20"/>
      <c r="X108" s="209"/>
      <c r="Z108" s="20"/>
      <c r="AA108" s="20"/>
      <c r="AB108" s="20"/>
      <c r="AC108" s="20"/>
      <c r="AD108" s="20"/>
      <c r="AE108" s="20"/>
      <c r="AF108" s="209"/>
      <c r="AH108" s="20"/>
      <c r="AI108" s="20"/>
      <c r="AJ108" s="20"/>
      <c r="AK108" s="20"/>
      <c r="AL108" s="20"/>
      <c r="AM108" s="20"/>
      <c r="AN108" s="209"/>
      <c r="AP108" s="87"/>
      <c r="AQ108" s="87"/>
      <c r="AR108" s="87"/>
      <c r="AS108" s="87"/>
      <c r="AT108" s="20"/>
      <c r="AU108" s="20"/>
      <c r="AV108" s="209"/>
    </row>
    <row r="109" spans="1:48" ht="12.75" customHeight="1">
      <c r="A109" s="183"/>
      <c r="B109" s="20"/>
      <c r="C109" s="20"/>
      <c r="D109" s="20"/>
      <c r="E109" s="20"/>
      <c r="F109" s="20"/>
      <c r="G109" s="20"/>
      <c r="H109" s="20"/>
      <c r="J109" s="20"/>
      <c r="K109" s="20"/>
      <c r="L109" s="20"/>
      <c r="M109" s="20"/>
      <c r="N109" s="20"/>
      <c r="O109" s="20"/>
      <c r="P109" s="20"/>
      <c r="R109" s="20"/>
      <c r="S109" s="20"/>
      <c r="T109" s="20"/>
      <c r="U109" s="20"/>
      <c r="V109" s="20"/>
      <c r="W109" s="20"/>
      <c r="X109" s="209"/>
      <c r="Z109" s="20"/>
      <c r="AA109" s="20"/>
      <c r="AB109" s="20"/>
      <c r="AC109" s="20"/>
      <c r="AD109" s="20"/>
      <c r="AE109" s="20"/>
      <c r="AF109" s="209"/>
      <c r="AH109" s="20"/>
      <c r="AI109" s="20"/>
      <c r="AJ109" s="20"/>
      <c r="AK109" s="20"/>
      <c r="AL109" s="20"/>
      <c r="AM109" s="20"/>
      <c r="AN109" s="209"/>
      <c r="AP109" s="87"/>
      <c r="AQ109" s="87"/>
      <c r="AR109" s="87"/>
      <c r="AS109" s="87"/>
      <c r="AT109" s="20"/>
      <c r="AU109" s="20"/>
      <c r="AV109" s="209"/>
    </row>
    <row r="110" spans="1:48" ht="12.75" customHeight="1">
      <c r="A110" s="183"/>
      <c r="B110" s="20"/>
      <c r="C110" s="20"/>
      <c r="D110" s="20"/>
      <c r="E110" s="20"/>
      <c r="F110" s="20"/>
      <c r="G110" s="20"/>
      <c r="H110" s="20"/>
      <c r="J110" s="20"/>
      <c r="K110" s="20"/>
      <c r="L110" s="20"/>
      <c r="M110" s="20"/>
      <c r="N110" s="20"/>
      <c r="O110" s="20"/>
      <c r="P110" s="20"/>
      <c r="R110" s="20"/>
      <c r="S110" s="20"/>
      <c r="T110" s="20"/>
      <c r="U110" s="20"/>
      <c r="V110" s="20"/>
      <c r="W110" s="20"/>
      <c r="X110" s="209"/>
      <c r="Z110" s="20"/>
      <c r="AA110" s="20"/>
      <c r="AB110" s="20"/>
      <c r="AC110" s="20"/>
      <c r="AD110" s="20"/>
      <c r="AE110" s="20"/>
      <c r="AF110" s="209"/>
      <c r="AH110" s="20"/>
      <c r="AI110" s="20"/>
      <c r="AJ110" s="20"/>
      <c r="AK110" s="20"/>
      <c r="AL110" s="20"/>
      <c r="AM110" s="20"/>
      <c r="AN110" s="209"/>
      <c r="AP110" s="87"/>
      <c r="AQ110" s="87"/>
      <c r="AR110" s="87"/>
      <c r="AS110" s="87"/>
      <c r="AT110" s="20"/>
      <c r="AU110" s="20"/>
      <c r="AV110" s="209"/>
    </row>
    <row r="111" spans="1:48" ht="12.75" customHeight="1">
      <c r="A111" s="183"/>
      <c r="B111" s="20"/>
      <c r="C111" s="20"/>
      <c r="D111" s="20"/>
      <c r="E111" s="20"/>
      <c r="F111" s="20"/>
      <c r="G111" s="20"/>
      <c r="H111" s="20"/>
      <c r="J111" s="20"/>
      <c r="K111" s="20"/>
      <c r="L111" s="20"/>
      <c r="M111" s="20"/>
      <c r="N111" s="20"/>
      <c r="O111" s="20"/>
      <c r="P111" s="20"/>
      <c r="R111" s="20"/>
      <c r="S111" s="20"/>
      <c r="T111" s="20"/>
      <c r="U111" s="20"/>
      <c r="V111" s="20"/>
      <c r="W111" s="20"/>
      <c r="X111" s="209"/>
      <c r="Z111" s="20"/>
      <c r="AA111" s="20"/>
      <c r="AB111" s="20"/>
      <c r="AC111" s="20"/>
      <c r="AD111" s="20"/>
      <c r="AE111" s="20"/>
      <c r="AF111" s="209"/>
      <c r="AH111" s="20"/>
      <c r="AI111" s="20"/>
      <c r="AJ111" s="20"/>
      <c r="AK111" s="20"/>
      <c r="AL111" s="20"/>
      <c r="AM111" s="20"/>
      <c r="AN111" s="209"/>
      <c r="AP111" s="87"/>
      <c r="AQ111" s="87"/>
      <c r="AR111" s="87"/>
      <c r="AS111" s="87"/>
      <c r="AT111" s="20"/>
      <c r="AU111" s="20"/>
      <c r="AV111" s="209"/>
    </row>
    <row r="112" spans="1:48" ht="12.75" customHeight="1">
      <c r="A112" s="183"/>
      <c r="B112" s="20"/>
      <c r="C112" s="20"/>
      <c r="D112" s="20"/>
      <c r="E112" s="20"/>
      <c r="F112" s="20"/>
      <c r="G112" s="20"/>
      <c r="H112" s="20"/>
      <c r="J112" s="20"/>
      <c r="K112" s="20"/>
      <c r="L112" s="20"/>
      <c r="M112" s="20"/>
      <c r="N112" s="20"/>
      <c r="O112" s="20"/>
      <c r="P112" s="20"/>
      <c r="R112" s="20"/>
      <c r="S112" s="20"/>
      <c r="T112" s="20"/>
      <c r="U112" s="20"/>
      <c r="V112" s="20"/>
      <c r="W112" s="20"/>
      <c r="X112" s="209"/>
      <c r="Z112" s="20"/>
      <c r="AA112" s="20"/>
      <c r="AB112" s="20"/>
      <c r="AC112" s="20"/>
      <c r="AD112" s="20"/>
      <c r="AE112" s="20"/>
      <c r="AF112" s="209"/>
      <c r="AH112" s="20"/>
      <c r="AI112" s="20"/>
      <c r="AJ112" s="20"/>
      <c r="AK112" s="20"/>
      <c r="AL112" s="20"/>
      <c r="AM112" s="20"/>
      <c r="AN112" s="209"/>
      <c r="AP112" s="87"/>
      <c r="AQ112" s="87"/>
      <c r="AR112" s="87"/>
      <c r="AS112" s="87"/>
      <c r="AT112" s="20"/>
      <c r="AU112" s="20"/>
      <c r="AV112" s="209"/>
    </row>
    <row r="113" spans="1:48" ht="12.75" customHeight="1">
      <c r="A113" s="183"/>
      <c r="B113" s="20"/>
      <c r="C113" s="20"/>
      <c r="D113" s="20"/>
      <c r="E113" s="20"/>
      <c r="F113" s="20"/>
      <c r="G113" s="20"/>
      <c r="H113" s="20"/>
      <c r="J113" s="20"/>
      <c r="K113" s="20"/>
      <c r="L113" s="20"/>
      <c r="M113" s="20"/>
      <c r="N113" s="20"/>
      <c r="O113" s="20"/>
      <c r="P113" s="20"/>
      <c r="R113" s="20"/>
      <c r="S113" s="20"/>
      <c r="T113" s="20"/>
      <c r="U113" s="20"/>
      <c r="V113" s="20"/>
      <c r="W113" s="20"/>
      <c r="X113" s="209"/>
      <c r="Z113" s="20"/>
      <c r="AA113" s="20"/>
      <c r="AB113" s="20"/>
      <c r="AC113" s="20"/>
      <c r="AD113" s="20"/>
      <c r="AE113" s="20"/>
      <c r="AF113" s="209"/>
      <c r="AH113" s="20"/>
      <c r="AI113" s="20"/>
      <c r="AJ113" s="20"/>
      <c r="AK113" s="20"/>
      <c r="AL113" s="20"/>
      <c r="AM113" s="20"/>
      <c r="AN113" s="209"/>
      <c r="AP113" s="87"/>
      <c r="AQ113" s="87"/>
      <c r="AR113" s="87"/>
      <c r="AS113" s="87"/>
      <c r="AT113" s="20"/>
      <c r="AU113" s="20"/>
      <c r="AV113" s="209"/>
    </row>
    <row r="114" spans="1:48" ht="12.75" customHeight="1">
      <c r="A114" s="183"/>
      <c r="B114" s="20"/>
      <c r="C114" s="20"/>
      <c r="D114" s="20"/>
      <c r="E114" s="20"/>
      <c r="F114" s="20"/>
      <c r="G114" s="20"/>
      <c r="H114" s="20"/>
      <c r="J114" s="20"/>
      <c r="K114" s="20"/>
      <c r="L114" s="20"/>
      <c r="M114" s="20"/>
      <c r="N114" s="20"/>
      <c r="O114" s="20"/>
      <c r="P114" s="20"/>
      <c r="R114" s="20"/>
      <c r="S114" s="20"/>
      <c r="T114" s="20"/>
      <c r="U114" s="20"/>
      <c r="V114" s="20"/>
      <c r="W114" s="20"/>
      <c r="X114" s="209"/>
      <c r="Z114" s="20"/>
      <c r="AA114" s="20"/>
      <c r="AB114" s="20"/>
      <c r="AC114" s="20"/>
      <c r="AD114" s="20"/>
      <c r="AE114" s="20"/>
      <c r="AF114" s="209"/>
      <c r="AH114" s="20"/>
      <c r="AI114" s="20"/>
      <c r="AJ114" s="20"/>
      <c r="AK114" s="20"/>
      <c r="AL114" s="20"/>
      <c r="AM114" s="20"/>
      <c r="AN114" s="209"/>
      <c r="AP114" s="87"/>
      <c r="AQ114" s="87"/>
      <c r="AR114" s="87"/>
      <c r="AS114" s="87"/>
      <c r="AT114" s="20"/>
      <c r="AU114" s="20"/>
      <c r="AV114" s="209"/>
    </row>
    <row r="115" spans="1:48" ht="12.75" customHeight="1">
      <c r="A115" s="183"/>
      <c r="B115" s="20"/>
      <c r="C115" s="20"/>
      <c r="D115" s="20"/>
      <c r="E115" s="20"/>
      <c r="F115" s="20"/>
      <c r="G115" s="20"/>
      <c r="H115" s="20"/>
      <c r="J115" s="20"/>
      <c r="K115" s="20"/>
      <c r="L115" s="20"/>
      <c r="M115" s="20"/>
      <c r="N115" s="20"/>
      <c r="O115" s="20"/>
      <c r="P115" s="20"/>
      <c r="R115" s="20"/>
      <c r="S115" s="20"/>
      <c r="T115" s="20"/>
      <c r="U115" s="20"/>
      <c r="V115" s="20"/>
      <c r="W115" s="20"/>
      <c r="X115" s="209"/>
      <c r="Z115" s="20"/>
      <c r="AA115" s="20"/>
      <c r="AB115" s="20"/>
      <c r="AC115" s="20"/>
      <c r="AD115" s="20"/>
      <c r="AE115" s="20"/>
      <c r="AF115" s="209"/>
      <c r="AH115" s="20"/>
      <c r="AI115" s="20"/>
      <c r="AJ115" s="20"/>
      <c r="AK115" s="20"/>
      <c r="AL115" s="20"/>
      <c r="AM115" s="20"/>
      <c r="AN115" s="209"/>
      <c r="AP115" s="87"/>
      <c r="AQ115" s="87"/>
      <c r="AR115" s="87"/>
      <c r="AS115" s="87"/>
      <c r="AT115" s="20"/>
      <c r="AU115" s="20"/>
      <c r="AV115" s="209"/>
    </row>
    <row r="116" spans="1:48" ht="12.75" customHeight="1">
      <c r="A116" s="183"/>
      <c r="B116" s="20"/>
      <c r="C116" s="20"/>
      <c r="D116" s="20"/>
      <c r="E116" s="20"/>
      <c r="F116" s="20"/>
      <c r="G116" s="20"/>
      <c r="H116" s="20"/>
      <c r="J116" s="20"/>
      <c r="K116" s="20"/>
      <c r="L116" s="20"/>
      <c r="M116" s="20"/>
      <c r="N116" s="20"/>
      <c r="O116" s="20"/>
      <c r="P116" s="20"/>
      <c r="R116" s="20"/>
      <c r="S116" s="20"/>
      <c r="T116" s="20"/>
      <c r="U116" s="20"/>
      <c r="V116" s="20"/>
      <c r="W116" s="20"/>
      <c r="X116" s="209"/>
      <c r="Z116" s="20"/>
      <c r="AA116" s="20"/>
      <c r="AB116" s="20"/>
      <c r="AC116" s="20"/>
      <c r="AD116" s="20"/>
      <c r="AE116" s="20"/>
      <c r="AF116" s="209"/>
      <c r="AH116" s="20"/>
      <c r="AI116" s="20"/>
      <c r="AJ116" s="20"/>
      <c r="AK116" s="20"/>
      <c r="AL116" s="20"/>
      <c r="AM116" s="20"/>
      <c r="AN116" s="209"/>
      <c r="AP116" s="87"/>
      <c r="AQ116" s="87"/>
      <c r="AR116" s="87"/>
      <c r="AS116" s="87"/>
      <c r="AT116" s="20"/>
      <c r="AU116" s="20"/>
      <c r="AV116" s="209"/>
    </row>
    <row r="117" spans="1:48" ht="12.75" customHeight="1">
      <c r="A117" s="183"/>
      <c r="B117" s="20"/>
      <c r="C117" s="20"/>
      <c r="D117" s="20"/>
      <c r="E117" s="20"/>
      <c r="F117" s="20"/>
      <c r="G117" s="20"/>
      <c r="H117" s="20"/>
      <c r="J117" s="20"/>
      <c r="K117" s="20"/>
      <c r="L117" s="20"/>
      <c r="M117" s="20"/>
      <c r="N117" s="20"/>
      <c r="O117" s="20"/>
      <c r="P117" s="20"/>
      <c r="R117" s="20"/>
      <c r="S117" s="20"/>
      <c r="T117" s="20"/>
      <c r="U117" s="20"/>
      <c r="V117" s="20"/>
      <c r="W117" s="20"/>
      <c r="X117" s="209"/>
      <c r="Z117" s="20"/>
      <c r="AA117" s="20"/>
      <c r="AB117" s="20"/>
      <c r="AC117" s="20"/>
      <c r="AD117" s="20"/>
      <c r="AE117" s="20"/>
      <c r="AF117" s="209"/>
      <c r="AH117" s="20"/>
      <c r="AI117" s="20"/>
      <c r="AJ117" s="20"/>
      <c r="AK117" s="20"/>
      <c r="AL117" s="20"/>
      <c r="AM117" s="20"/>
      <c r="AN117" s="209"/>
      <c r="AP117" s="87"/>
      <c r="AQ117" s="87"/>
      <c r="AR117" s="87"/>
      <c r="AS117" s="87"/>
      <c r="AT117" s="20"/>
      <c r="AU117" s="20"/>
      <c r="AV117" s="209"/>
    </row>
    <row r="118" spans="1:48" ht="12.75" customHeight="1">
      <c r="A118" s="183"/>
      <c r="B118" s="20"/>
      <c r="C118" s="20"/>
      <c r="D118" s="20"/>
      <c r="E118" s="20"/>
      <c r="F118" s="20"/>
      <c r="G118" s="20"/>
      <c r="H118" s="20"/>
      <c r="J118" s="20"/>
      <c r="K118" s="20"/>
      <c r="L118" s="20"/>
      <c r="M118" s="20"/>
      <c r="N118" s="20"/>
      <c r="O118" s="20"/>
      <c r="P118" s="20"/>
      <c r="R118" s="20"/>
      <c r="S118" s="20"/>
      <c r="T118" s="20"/>
      <c r="U118" s="20"/>
      <c r="V118" s="20"/>
      <c r="W118" s="20"/>
      <c r="X118" s="209"/>
      <c r="Z118" s="20"/>
      <c r="AA118" s="20"/>
      <c r="AB118" s="20"/>
      <c r="AC118" s="20"/>
      <c r="AD118" s="20"/>
      <c r="AE118" s="20"/>
      <c r="AF118" s="209"/>
      <c r="AH118" s="20"/>
      <c r="AI118" s="20"/>
      <c r="AJ118" s="20"/>
      <c r="AK118" s="20"/>
      <c r="AL118" s="20"/>
      <c r="AM118" s="20"/>
      <c r="AN118" s="209"/>
      <c r="AP118" s="87"/>
      <c r="AQ118" s="87"/>
      <c r="AR118" s="87"/>
      <c r="AS118" s="87"/>
      <c r="AT118" s="20"/>
      <c r="AU118" s="20"/>
      <c r="AV118" s="209"/>
    </row>
    <row r="119" spans="1:48" ht="12.75" customHeight="1">
      <c r="A119" s="183"/>
      <c r="B119" s="20"/>
      <c r="C119" s="20"/>
      <c r="D119" s="20"/>
      <c r="E119" s="20"/>
      <c r="F119" s="20"/>
      <c r="G119" s="20"/>
      <c r="H119" s="20"/>
      <c r="J119" s="20"/>
      <c r="K119" s="20"/>
      <c r="L119" s="20"/>
      <c r="M119" s="20"/>
      <c r="N119" s="20"/>
      <c r="O119" s="20"/>
      <c r="P119" s="20"/>
      <c r="R119" s="20"/>
      <c r="S119" s="20"/>
      <c r="T119" s="20"/>
      <c r="U119" s="20"/>
      <c r="V119" s="20"/>
      <c r="W119" s="20"/>
      <c r="X119" s="209"/>
      <c r="Z119" s="20"/>
      <c r="AA119" s="20"/>
      <c r="AB119" s="20"/>
      <c r="AC119" s="20"/>
      <c r="AD119" s="20"/>
      <c r="AE119" s="20"/>
      <c r="AF119" s="209"/>
      <c r="AH119" s="20"/>
      <c r="AI119" s="20"/>
      <c r="AJ119" s="20"/>
      <c r="AK119" s="20"/>
      <c r="AL119" s="20"/>
      <c r="AM119" s="20"/>
      <c r="AN119" s="209"/>
      <c r="AP119" s="87"/>
      <c r="AQ119" s="87"/>
      <c r="AR119" s="87"/>
      <c r="AS119" s="87"/>
      <c r="AT119" s="20"/>
      <c r="AU119" s="20"/>
      <c r="AV119" s="209"/>
    </row>
    <row r="120" spans="1:48" ht="12.75" customHeight="1">
      <c r="A120" s="183"/>
      <c r="B120" s="20"/>
      <c r="C120" s="20"/>
      <c r="D120" s="20"/>
      <c r="E120" s="20"/>
      <c r="F120" s="20"/>
      <c r="G120" s="20"/>
      <c r="H120" s="20"/>
      <c r="J120" s="20"/>
      <c r="K120" s="20"/>
      <c r="L120" s="20"/>
      <c r="M120" s="20"/>
      <c r="N120" s="20"/>
      <c r="O120" s="20"/>
      <c r="P120" s="20"/>
      <c r="R120" s="20"/>
      <c r="S120" s="20"/>
      <c r="T120" s="20"/>
      <c r="U120" s="20"/>
      <c r="V120" s="20"/>
      <c r="W120" s="20"/>
      <c r="X120" s="209"/>
      <c r="Z120" s="20"/>
      <c r="AA120" s="20"/>
      <c r="AB120" s="20"/>
      <c r="AC120" s="20"/>
      <c r="AD120" s="20"/>
      <c r="AE120" s="20"/>
      <c r="AF120" s="209"/>
      <c r="AH120" s="20"/>
      <c r="AI120" s="20"/>
      <c r="AJ120" s="20"/>
      <c r="AK120" s="20"/>
      <c r="AL120" s="20"/>
      <c r="AM120" s="20"/>
      <c r="AN120" s="209"/>
      <c r="AP120" s="87"/>
      <c r="AQ120" s="87"/>
      <c r="AR120" s="87"/>
      <c r="AS120" s="87"/>
      <c r="AT120" s="20"/>
      <c r="AU120" s="20"/>
      <c r="AV120" s="209"/>
    </row>
    <row r="121" spans="1:48" ht="12.75" customHeight="1">
      <c r="A121" s="183"/>
      <c r="B121" s="20"/>
      <c r="C121" s="20"/>
      <c r="D121" s="20"/>
      <c r="E121" s="20"/>
      <c r="F121" s="20"/>
      <c r="G121" s="20"/>
      <c r="H121" s="20"/>
      <c r="J121" s="20"/>
      <c r="K121" s="20"/>
      <c r="L121" s="20"/>
      <c r="M121" s="20"/>
      <c r="N121" s="20"/>
      <c r="O121" s="20"/>
      <c r="P121" s="20"/>
      <c r="R121" s="20"/>
      <c r="S121" s="20"/>
      <c r="T121" s="20"/>
      <c r="U121" s="20"/>
      <c r="V121" s="20"/>
      <c r="W121" s="20"/>
      <c r="X121" s="209"/>
      <c r="Z121" s="20"/>
      <c r="AA121" s="20"/>
      <c r="AB121" s="20"/>
      <c r="AC121" s="20"/>
      <c r="AD121" s="20"/>
      <c r="AE121" s="20"/>
      <c r="AF121" s="209"/>
      <c r="AH121" s="20"/>
      <c r="AI121" s="20"/>
      <c r="AJ121" s="20"/>
      <c r="AK121" s="20"/>
      <c r="AL121" s="20"/>
      <c r="AM121" s="20"/>
      <c r="AN121" s="209"/>
      <c r="AP121" s="87"/>
      <c r="AQ121" s="87"/>
      <c r="AR121" s="87"/>
      <c r="AS121" s="87"/>
      <c r="AT121" s="20"/>
      <c r="AU121" s="20"/>
      <c r="AV121" s="209"/>
    </row>
    <row r="122" spans="1:48" ht="12.75" customHeight="1">
      <c r="A122" s="183"/>
      <c r="B122" s="20"/>
      <c r="C122" s="20"/>
      <c r="D122" s="20"/>
      <c r="E122" s="20"/>
      <c r="F122" s="20"/>
      <c r="G122" s="20"/>
      <c r="H122" s="20"/>
      <c r="J122" s="20"/>
      <c r="K122" s="20"/>
      <c r="L122" s="20"/>
      <c r="M122" s="20"/>
      <c r="N122" s="20"/>
      <c r="O122" s="20"/>
      <c r="P122" s="20"/>
      <c r="R122" s="20"/>
      <c r="S122" s="20"/>
      <c r="T122" s="20"/>
      <c r="U122" s="20"/>
      <c r="V122" s="20"/>
      <c r="W122" s="20"/>
      <c r="X122" s="209"/>
      <c r="Z122" s="20"/>
      <c r="AA122" s="20"/>
      <c r="AB122" s="20"/>
      <c r="AC122" s="20"/>
      <c r="AD122" s="20"/>
      <c r="AE122" s="20"/>
      <c r="AF122" s="209"/>
      <c r="AH122" s="20"/>
      <c r="AI122" s="20"/>
      <c r="AJ122" s="20"/>
      <c r="AK122" s="20"/>
      <c r="AL122" s="20"/>
      <c r="AM122" s="20"/>
      <c r="AN122" s="209"/>
      <c r="AP122" s="87"/>
      <c r="AQ122" s="87"/>
      <c r="AR122" s="87"/>
      <c r="AS122" s="87"/>
      <c r="AT122" s="20"/>
      <c r="AU122" s="20"/>
      <c r="AV122" s="209"/>
    </row>
    <row r="123" spans="1:48" ht="12.75" customHeight="1">
      <c r="A123" s="183"/>
      <c r="B123" s="20"/>
      <c r="C123" s="20"/>
      <c r="D123" s="20"/>
      <c r="E123" s="20"/>
      <c r="F123" s="20"/>
      <c r="G123" s="20"/>
      <c r="H123" s="20"/>
      <c r="J123" s="20"/>
      <c r="K123" s="20"/>
      <c r="L123" s="20"/>
      <c r="M123" s="20"/>
      <c r="N123" s="20"/>
      <c r="O123" s="20"/>
      <c r="P123" s="20"/>
      <c r="R123" s="20"/>
      <c r="S123" s="20"/>
      <c r="T123" s="20"/>
      <c r="U123" s="20"/>
      <c r="V123" s="20"/>
      <c r="W123" s="20"/>
      <c r="X123" s="209"/>
      <c r="Z123" s="20"/>
      <c r="AA123" s="20"/>
      <c r="AB123" s="20"/>
      <c r="AC123" s="20"/>
      <c r="AD123" s="20"/>
      <c r="AE123" s="20"/>
      <c r="AF123" s="209"/>
      <c r="AH123" s="20"/>
      <c r="AI123" s="20"/>
      <c r="AJ123" s="20"/>
      <c r="AK123" s="20"/>
      <c r="AL123" s="20"/>
      <c r="AM123" s="20"/>
      <c r="AN123" s="209"/>
      <c r="AP123" s="87"/>
      <c r="AQ123" s="87"/>
      <c r="AR123" s="87"/>
      <c r="AS123" s="87"/>
      <c r="AT123" s="20"/>
      <c r="AU123" s="20"/>
      <c r="AV123" s="209"/>
    </row>
    <row r="124" spans="1:48" ht="12.75" customHeight="1">
      <c r="A124" s="183"/>
      <c r="B124" s="20"/>
      <c r="C124" s="20"/>
      <c r="D124" s="20"/>
      <c r="E124" s="20"/>
      <c r="F124" s="20"/>
      <c r="G124" s="20"/>
      <c r="H124" s="20"/>
      <c r="J124" s="20"/>
      <c r="K124" s="20"/>
      <c r="L124" s="20"/>
      <c r="M124" s="20"/>
      <c r="N124" s="20"/>
      <c r="O124" s="20"/>
      <c r="P124" s="20"/>
      <c r="R124" s="20"/>
      <c r="S124" s="20"/>
      <c r="T124" s="20"/>
      <c r="U124" s="20"/>
      <c r="V124" s="20"/>
      <c r="W124" s="20"/>
      <c r="X124" s="209"/>
      <c r="Z124" s="20"/>
      <c r="AA124" s="20"/>
      <c r="AB124" s="20"/>
      <c r="AC124" s="20"/>
      <c r="AD124" s="20"/>
      <c r="AE124" s="20"/>
      <c r="AF124" s="209"/>
      <c r="AH124" s="20"/>
      <c r="AI124" s="20"/>
      <c r="AJ124" s="20"/>
      <c r="AK124" s="20"/>
      <c r="AL124" s="20"/>
      <c r="AM124" s="20"/>
      <c r="AN124" s="209"/>
      <c r="AP124" s="87"/>
      <c r="AQ124" s="87"/>
      <c r="AR124" s="87"/>
      <c r="AS124" s="87"/>
      <c r="AT124" s="20"/>
      <c r="AU124" s="20"/>
      <c r="AV124" s="209"/>
    </row>
    <row r="125" spans="1:48" ht="12.75" customHeight="1">
      <c r="A125" s="183"/>
      <c r="B125" s="20"/>
      <c r="C125" s="20"/>
      <c r="D125" s="20"/>
      <c r="E125" s="20"/>
      <c r="F125" s="20"/>
      <c r="G125" s="20"/>
      <c r="H125" s="20"/>
      <c r="J125" s="20"/>
      <c r="K125" s="20"/>
      <c r="L125" s="20"/>
      <c r="M125" s="20"/>
      <c r="N125" s="20"/>
      <c r="O125" s="20"/>
      <c r="P125" s="20"/>
      <c r="R125" s="20"/>
      <c r="S125" s="20"/>
      <c r="T125" s="20"/>
      <c r="U125" s="20"/>
      <c r="V125" s="20"/>
      <c r="W125" s="20"/>
      <c r="X125" s="209"/>
      <c r="Z125" s="20"/>
      <c r="AA125" s="20"/>
      <c r="AB125" s="20"/>
      <c r="AC125" s="20"/>
      <c r="AD125" s="20"/>
      <c r="AE125" s="20"/>
      <c r="AF125" s="209"/>
      <c r="AH125" s="20"/>
      <c r="AI125" s="20"/>
      <c r="AJ125" s="20"/>
      <c r="AK125" s="20"/>
      <c r="AL125" s="20"/>
      <c r="AM125" s="20"/>
      <c r="AN125" s="209"/>
      <c r="AP125" s="87"/>
      <c r="AQ125" s="87"/>
      <c r="AR125" s="87"/>
      <c r="AS125" s="87"/>
      <c r="AT125" s="20"/>
      <c r="AU125" s="20"/>
      <c r="AV125" s="209"/>
    </row>
    <row r="126" spans="1:48" ht="12.75">
      <c r="A126" s="183"/>
      <c r="B126" s="20"/>
      <c r="C126" s="20"/>
      <c r="D126" s="20"/>
      <c r="E126" s="20"/>
      <c r="F126" s="20"/>
      <c r="G126" s="20"/>
      <c r="H126" s="20"/>
      <c r="J126" s="20"/>
      <c r="K126" s="20"/>
      <c r="L126" s="20"/>
      <c r="M126" s="20"/>
      <c r="N126" s="20"/>
      <c r="O126" s="20"/>
      <c r="P126" s="20"/>
      <c r="R126" s="20"/>
      <c r="S126" s="20"/>
      <c r="T126" s="20"/>
      <c r="U126" s="20"/>
      <c r="V126" s="20"/>
      <c r="W126" s="20"/>
      <c r="X126" s="209"/>
      <c r="Z126" s="20"/>
      <c r="AA126" s="20"/>
      <c r="AB126" s="20"/>
      <c r="AC126" s="20"/>
      <c r="AD126" s="20"/>
      <c r="AE126" s="20"/>
      <c r="AF126" s="209"/>
      <c r="AH126" s="20"/>
      <c r="AI126" s="20"/>
      <c r="AJ126" s="20"/>
      <c r="AK126" s="20"/>
      <c r="AL126" s="20"/>
      <c r="AM126" s="20"/>
      <c r="AN126" s="209"/>
      <c r="AP126" s="87"/>
      <c r="AQ126" s="87"/>
      <c r="AR126" s="87"/>
      <c r="AS126" s="87"/>
      <c r="AT126" s="20"/>
      <c r="AU126" s="20"/>
      <c r="AV126" s="209"/>
    </row>
    <row r="127" spans="1:48" ht="12.75">
      <c r="A127" s="183"/>
      <c r="B127" s="20"/>
      <c r="C127" s="20"/>
      <c r="D127" s="20"/>
      <c r="E127" s="20"/>
      <c r="F127" s="20"/>
      <c r="G127" s="20"/>
      <c r="H127" s="20"/>
      <c r="J127" s="20"/>
      <c r="K127" s="20"/>
      <c r="L127" s="20"/>
      <c r="M127" s="20"/>
      <c r="N127" s="20"/>
      <c r="O127" s="20"/>
      <c r="P127" s="20"/>
      <c r="R127" s="20"/>
      <c r="S127" s="20"/>
      <c r="T127" s="20"/>
      <c r="U127" s="20"/>
      <c r="V127" s="20"/>
      <c r="W127" s="20"/>
      <c r="X127" s="209"/>
      <c r="Z127" s="20"/>
      <c r="AA127" s="20"/>
      <c r="AB127" s="20"/>
      <c r="AC127" s="20"/>
      <c r="AD127" s="20"/>
      <c r="AE127" s="20"/>
      <c r="AF127" s="209"/>
      <c r="AH127" s="20"/>
      <c r="AI127" s="20"/>
      <c r="AJ127" s="20"/>
      <c r="AK127" s="20"/>
      <c r="AL127" s="20"/>
      <c r="AM127" s="20"/>
      <c r="AN127" s="209"/>
      <c r="AP127" s="87"/>
      <c r="AQ127" s="87"/>
      <c r="AR127" s="87"/>
      <c r="AS127" s="87"/>
      <c r="AT127" s="20"/>
      <c r="AU127" s="20"/>
      <c r="AV127" s="209"/>
    </row>
    <row r="128" spans="1:48" ht="12.75">
      <c r="A128" s="183"/>
      <c r="B128" s="20"/>
      <c r="C128" s="20"/>
      <c r="D128" s="20"/>
      <c r="E128" s="20"/>
      <c r="F128" s="20"/>
      <c r="G128" s="20"/>
      <c r="H128" s="20"/>
      <c r="J128" s="20"/>
      <c r="K128" s="20"/>
      <c r="L128" s="20"/>
      <c r="M128" s="20"/>
      <c r="N128" s="20"/>
      <c r="O128" s="20"/>
      <c r="P128" s="20"/>
      <c r="R128" s="20"/>
      <c r="S128" s="20"/>
      <c r="T128" s="20"/>
      <c r="U128" s="20"/>
      <c r="V128" s="20"/>
      <c r="W128" s="20"/>
      <c r="X128" s="209"/>
      <c r="Z128" s="20"/>
      <c r="AA128" s="20"/>
      <c r="AB128" s="20"/>
      <c r="AC128" s="20"/>
      <c r="AD128" s="20"/>
      <c r="AE128" s="20"/>
      <c r="AF128" s="209"/>
      <c r="AH128" s="20"/>
      <c r="AI128" s="20"/>
      <c r="AJ128" s="20"/>
      <c r="AK128" s="20"/>
      <c r="AL128" s="20"/>
      <c r="AM128" s="20"/>
      <c r="AN128" s="209"/>
      <c r="AP128" s="87"/>
      <c r="AQ128" s="87"/>
      <c r="AR128" s="87"/>
      <c r="AS128" s="87"/>
      <c r="AT128" s="20"/>
      <c r="AU128" s="20"/>
      <c r="AV128" s="209"/>
    </row>
    <row r="129" spans="1:48" ht="12.75">
      <c r="A129" s="183"/>
      <c r="B129" s="20"/>
      <c r="C129" s="20"/>
      <c r="D129" s="20"/>
      <c r="E129" s="20"/>
      <c r="F129" s="20"/>
      <c r="G129" s="20"/>
      <c r="H129" s="20"/>
      <c r="J129" s="20"/>
      <c r="K129" s="20"/>
      <c r="L129" s="20"/>
      <c r="M129" s="20"/>
      <c r="N129" s="20"/>
      <c r="O129" s="20"/>
      <c r="P129" s="20"/>
      <c r="R129" s="20"/>
      <c r="S129" s="20"/>
      <c r="T129" s="20"/>
      <c r="U129" s="20"/>
      <c r="V129" s="20"/>
      <c r="W129" s="20"/>
      <c r="X129" s="209"/>
      <c r="Z129" s="20"/>
      <c r="AA129" s="20"/>
      <c r="AB129" s="20"/>
      <c r="AC129" s="20"/>
      <c r="AD129" s="20"/>
      <c r="AE129" s="20"/>
      <c r="AF129" s="209"/>
      <c r="AH129" s="20"/>
      <c r="AI129" s="20"/>
      <c r="AJ129" s="20"/>
      <c r="AK129" s="20"/>
      <c r="AL129" s="20"/>
      <c r="AM129" s="20"/>
      <c r="AN129" s="209"/>
      <c r="AP129" s="87"/>
      <c r="AQ129" s="87"/>
      <c r="AR129" s="87"/>
      <c r="AS129" s="87"/>
      <c r="AT129" s="20"/>
      <c r="AU129" s="20"/>
      <c r="AV129" s="209"/>
    </row>
    <row r="130" spans="1:48" ht="12.75">
      <c r="A130" s="183"/>
      <c r="B130" s="20"/>
      <c r="C130" s="20"/>
      <c r="D130" s="20"/>
      <c r="E130" s="20"/>
      <c r="F130" s="20"/>
      <c r="G130" s="20"/>
      <c r="H130" s="20"/>
      <c r="J130" s="20"/>
      <c r="K130" s="20"/>
      <c r="L130" s="20"/>
      <c r="M130" s="20"/>
      <c r="N130" s="20"/>
      <c r="O130" s="20"/>
      <c r="P130" s="20"/>
      <c r="R130" s="20"/>
      <c r="S130" s="20"/>
      <c r="T130" s="20"/>
      <c r="U130" s="20"/>
      <c r="V130" s="20"/>
      <c r="W130" s="20"/>
      <c r="X130" s="209"/>
      <c r="Z130" s="20"/>
      <c r="AA130" s="20"/>
      <c r="AB130" s="20"/>
      <c r="AC130" s="20"/>
      <c r="AD130" s="20"/>
      <c r="AE130" s="20"/>
      <c r="AF130" s="209"/>
      <c r="AH130" s="20"/>
      <c r="AI130" s="20"/>
      <c r="AJ130" s="20"/>
      <c r="AK130" s="20"/>
      <c r="AL130" s="20"/>
      <c r="AM130" s="20"/>
      <c r="AN130" s="209"/>
      <c r="AP130" s="87"/>
      <c r="AQ130" s="87"/>
      <c r="AR130" s="87"/>
      <c r="AS130" s="87"/>
      <c r="AT130" s="20"/>
      <c r="AU130" s="20"/>
      <c r="AV130" s="209"/>
    </row>
    <row r="131" spans="1:48" ht="12.75">
      <c r="A131" s="183"/>
      <c r="B131" s="20"/>
      <c r="C131" s="20"/>
      <c r="D131" s="20"/>
      <c r="E131" s="20"/>
      <c r="F131" s="20"/>
      <c r="G131" s="20"/>
      <c r="H131" s="20"/>
      <c r="J131" s="20"/>
      <c r="K131" s="20"/>
      <c r="L131" s="20"/>
      <c r="M131" s="20"/>
      <c r="N131" s="20"/>
      <c r="O131" s="20"/>
      <c r="P131" s="20"/>
      <c r="R131" s="20"/>
      <c r="S131" s="20"/>
      <c r="T131" s="20"/>
      <c r="U131" s="20"/>
      <c r="V131" s="20"/>
      <c r="W131" s="20"/>
      <c r="X131" s="209"/>
      <c r="Z131" s="20"/>
      <c r="AA131" s="20"/>
      <c r="AB131" s="20"/>
      <c r="AC131" s="20"/>
      <c r="AD131" s="20"/>
      <c r="AE131" s="20"/>
      <c r="AF131" s="209"/>
      <c r="AH131" s="20"/>
      <c r="AI131" s="20"/>
      <c r="AJ131" s="20"/>
      <c r="AK131" s="20"/>
      <c r="AL131" s="20"/>
      <c r="AM131" s="20"/>
      <c r="AN131" s="209"/>
      <c r="AP131" s="87"/>
      <c r="AQ131" s="87"/>
      <c r="AR131" s="87"/>
      <c r="AS131" s="87"/>
      <c r="AT131" s="20"/>
      <c r="AU131" s="20"/>
      <c r="AV131" s="209"/>
    </row>
    <row r="132" spans="1:48" ht="12.75">
      <c r="A132" s="183"/>
      <c r="B132" s="20"/>
      <c r="C132" s="20"/>
      <c r="D132" s="20"/>
      <c r="E132" s="20"/>
      <c r="F132" s="20"/>
      <c r="G132" s="20"/>
      <c r="H132" s="20"/>
      <c r="J132" s="20"/>
      <c r="K132" s="20"/>
      <c r="L132" s="20"/>
      <c r="M132" s="20"/>
      <c r="N132" s="20"/>
      <c r="O132" s="20"/>
      <c r="P132" s="20"/>
      <c r="R132" s="20"/>
      <c r="S132" s="20"/>
      <c r="T132" s="20"/>
      <c r="U132" s="20"/>
      <c r="V132" s="20"/>
      <c r="W132" s="20"/>
      <c r="X132" s="209"/>
      <c r="Z132" s="20"/>
      <c r="AA132" s="20"/>
      <c r="AB132" s="20"/>
      <c r="AC132" s="20"/>
      <c r="AD132" s="20"/>
      <c r="AE132" s="20"/>
      <c r="AF132" s="209"/>
      <c r="AH132" s="20"/>
      <c r="AI132" s="20"/>
      <c r="AJ132" s="20"/>
      <c r="AK132" s="20"/>
      <c r="AL132" s="20"/>
      <c r="AM132" s="20"/>
      <c r="AN132" s="209"/>
      <c r="AP132" s="87"/>
      <c r="AQ132" s="87"/>
      <c r="AR132" s="87"/>
      <c r="AS132" s="87"/>
      <c r="AT132" s="20"/>
      <c r="AU132" s="20"/>
      <c r="AV132" s="209"/>
    </row>
    <row r="133" spans="1:48" ht="12.75">
      <c r="A133" s="183"/>
      <c r="B133" s="20"/>
      <c r="C133" s="20"/>
      <c r="D133" s="20"/>
      <c r="E133" s="20"/>
      <c r="F133" s="20"/>
      <c r="G133" s="20"/>
      <c r="H133" s="20"/>
      <c r="J133" s="20"/>
      <c r="K133" s="20"/>
      <c r="L133" s="20"/>
      <c r="M133" s="20"/>
      <c r="N133" s="20"/>
      <c r="O133" s="20"/>
      <c r="P133" s="20"/>
      <c r="R133" s="20"/>
      <c r="S133" s="20"/>
      <c r="T133" s="20"/>
      <c r="U133" s="20"/>
      <c r="V133" s="20"/>
      <c r="W133" s="20"/>
      <c r="X133" s="209"/>
      <c r="Z133" s="20"/>
      <c r="AA133" s="20"/>
      <c r="AB133" s="20"/>
      <c r="AC133" s="20"/>
      <c r="AD133" s="20"/>
      <c r="AE133" s="20"/>
      <c r="AF133" s="209"/>
      <c r="AH133" s="20"/>
      <c r="AI133" s="20"/>
      <c r="AJ133" s="20"/>
      <c r="AK133" s="20"/>
      <c r="AL133" s="20"/>
      <c r="AM133" s="20"/>
      <c r="AN133" s="209"/>
      <c r="AP133" s="87"/>
      <c r="AQ133" s="87"/>
      <c r="AR133" s="87"/>
      <c r="AS133" s="87"/>
      <c r="AT133" s="20"/>
      <c r="AU133" s="20"/>
      <c r="AV133" s="209"/>
    </row>
    <row r="134" spans="1:48" ht="12.75">
      <c r="A134" s="183"/>
      <c r="B134" s="20"/>
      <c r="C134" s="20"/>
      <c r="D134" s="20"/>
      <c r="E134" s="20"/>
      <c r="F134" s="20"/>
      <c r="G134" s="20"/>
      <c r="H134" s="20"/>
      <c r="J134" s="20"/>
      <c r="K134" s="20"/>
      <c r="L134" s="20"/>
      <c r="M134" s="20"/>
      <c r="N134" s="20"/>
      <c r="O134" s="20"/>
      <c r="P134" s="20"/>
      <c r="R134" s="20"/>
      <c r="S134" s="20"/>
      <c r="T134" s="20"/>
      <c r="U134" s="20"/>
      <c r="V134" s="20"/>
      <c r="W134" s="20"/>
      <c r="X134" s="209"/>
      <c r="Z134" s="20"/>
      <c r="AA134" s="20"/>
      <c r="AB134" s="20"/>
      <c r="AC134" s="20"/>
      <c r="AD134" s="20"/>
      <c r="AE134" s="20"/>
      <c r="AF134" s="209"/>
      <c r="AH134" s="20"/>
      <c r="AI134" s="20"/>
      <c r="AJ134" s="20"/>
      <c r="AK134" s="20"/>
      <c r="AL134" s="20"/>
      <c r="AM134" s="20"/>
      <c r="AN134" s="209"/>
      <c r="AP134" s="87"/>
      <c r="AQ134" s="87"/>
      <c r="AR134" s="87"/>
      <c r="AS134" s="87"/>
      <c r="AT134" s="20"/>
      <c r="AU134" s="20"/>
      <c r="AV134" s="209"/>
    </row>
    <row r="135" spans="1:48" ht="12.75">
      <c r="A135" s="183"/>
      <c r="B135" s="20"/>
      <c r="C135" s="20"/>
      <c r="D135" s="20"/>
      <c r="E135" s="20"/>
      <c r="F135" s="20"/>
      <c r="G135" s="20"/>
      <c r="H135" s="20"/>
      <c r="J135" s="20"/>
      <c r="K135" s="20"/>
      <c r="L135" s="20"/>
      <c r="M135" s="20"/>
      <c r="N135" s="20"/>
      <c r="O135" s="20"/>
      <c r="P135" s="20"/>
      <c r="R135" s="20"/>
      <c r="S135" s="20"/>
      <c r="T135" s="20"/>
      <c r="U135" s="20"/>
      <c r="V135" s="20"/>
      <c r="W135" s="20"/>
      <c r="X135" s="209"/>
      <c r="Z135" s="20"/>
      <c r="AA135" s="20"/>
      <c r="AB135" s="20"/>
      <c r="AC135" s="20"/>
      <c r="AD135" s="20"/>
      <c r="AE135" s="20"/>
      <c r="AF135" s="209"/>
      <c r="AH135" s="20"/>
      <c r="AI135" s="20"/>
      <c r="AJ135" s="20"/>
      <c r="AK135" s="20"/>
      <c r="AL135" s="20"/>
      <c r="AM135" s="20"/>
      <c r="AN135" s="209"/>
      <c r="AP135" s="87"/>
      <c r="AQ135" s="87"/>
      <c r="AR135" s="87"/>
      <c r="AS135" s="87"/>
      <c r="AT135" s="20"/>
      <c r="AU135" s="20"/>
      <c r="AV135" s="209"/>
    </row>
    <row r="136" spans="1:48" ht="12.75">
      <c r="A136" s="183"/>
      <c r="B136" s="20"/>
      <c r="C136" s="20"/>
      <c r="D136" s="20"/>
      <c r="E136" s="20"/>
      <c r="F136" s="20"/>
      <c r="G136" s="20"/>
      <c r="H136" s="20"/>
      <c r="J136" s="20"/>
      <c r="K136" s="20"/>
      <c r="L136" s="20"/>
      <c r="M136" s="20"/>
      <c r="N136" s="20"/>
      <c r="O136" s="20"/>
      <c r="P136" s="20"/>
      <c r="R136" s="20"/>
      <c r="S136" s="20"/>
      <c r="T136" s="20"/>
      <c r="U136" s="20"/>
      <c r="V136" s="20"/>
      <c r="W136" s="20"/>
      <c r="X136" s="209"/>
      <c r="Z136" s="20"/>
      <c r="AA136" s="20"/>
      <c r="AB136" s="20"/>
      <c r="AC136" s="20"/>
      <c r="AD136" s="20"/>
      <c r="AE136" s="20"/>
      <c r="AF136" s="209"/>
      <c r="AH136" s="20"/>
      <c r="AI136" s="20"/>
      <c r="AJ136" s="20"/>
      <c r="AK136" s="20"/>
      <c r="AL136" s="20"/>
      <c r="AM136" s="20"/>
      <c r="AN136" s="209"/>
      <c r="AP136" s="87"/>
      <c r="AQ136" s="87"/>
      <c r="AR136" s="87"/>
      <c r="AS136" s="87"/>
      <c r="AT136" s="20"/>
      <c r="AU136" s="20"/>
      <c r="AV136" s="209"/>
    </row>
    <row r="137" spans="1:48" ht="12.75">
      <c r="A137" s="183"/>
      <c r="B137" s="20"/>
      <c r="C137" s="20"/>
      <c r="D137" s="20"/>
      <c r="E137" s="20"/>
      <c r="F137" s="20"/>
      <c r="G137" s="20"/>
      <c r="H137" s="20"/>
      <c r="J137" s="20"/>
      <c r="K137" s="20"/>
      <c r="L137" s="20"/>
      <c r="M137" s="20"/>
      <c r="N137" s="20"/>
      <c r="O137" s="20"/>
      <c r="P137" s="20"/>
      <c r="R137" s="20"/>
      <c r="S137" s="20"/>
      <c r="T137" s="20"/>
      <c r="U137" s="20"/>
      <c r="V137" s="20"/>
      <c r="W137" s="20"/>
      <c r="X137" s="209"/>
      <c r="Z137" s="20"/>
      <c r="AA137" s="20"/>
      <c r="AB137" s="20"/>
      <c r="AC137" s="20"/>
      <c r="AD137" s="20"/>
      <c r="AE137" s="20"/>
      <c r="AF137" s="209"/>
      <c r="AH137" s="20"/>
      <c r="AI137" s="20"/>
      <c r="AJ137" s="20"/>
      <c r="AK137" s="20"/>
      <c r="AL137" s="20"/>
      <c r="AM137" s="20"/>
      <c r="AN137" s="209"/>
      <c r="AP137" s="87"/>
      <c r="AQ137" s="87"/>
      <c r="AR137" s="87"/>
      <c r="AS137" s="87"/>
      <c r="AT137" s="20"/>
      <c r="AU137" s="20"/>
      <c r="AV137" s="209"/>
    </row>
    <row r="138" spans="1:48" ht="12.75">
      <c r="A138" s="183"/>
      <c r="B138" s="20"/>
      <c r="C138" s="20"/>
      <c r="D138" s="20"/>
      <c r="E138" s="20"/>
      <c r="F138" s="20"/>
      <c r="G138" s="20"/>
      <c r="H138" s="20"/>
      <c r="J138" s="20"/>
      <c r="K138" s="20"/>
      <c r="L138" s="20"/>
      <c r="M138" s="20"/>
      <c r="N138" s="20"/>
      <c r="O138" s="20"/>
      <c r="P138" s="20"/>
      <c r="R138" s="20"/>
      <c r="S138" s="20"/>
      <c r="T138" s="20"/>
      <c r="U138" s="20"/>
      <c r="V138" s="20"/>
      <c r="W138" s="20"/>
      <c r="X138" s="209"/>
      <c r="Z138" s="20"/>
      <c r="AA138" s="20"/>
      <c r="AB138" s="20"/>
      <c r="AC138" s="20"/>
      <c r="AD138" s="20"/>
      <c r="AE138" s="20"/>
      <c r="AF138" s="209"/>
      <c r="AH138" s="20"/>
      <c r="AI138" s="20"/>
      <c r="AJ138" s="20"/>
      <c r="AK138" s="20"/>
      <c r="AL138" s="20"/>
      <c r="AM138" s="20"/>
      <c r="AN138" s="209"/>
      <c r="AP138" s="87"/>
      <c r="AQ138" s="87"/>
      <c r="AR138" s="87"/>
      <c r="AS138" s="87"/>
      <c r="AT138" s="20"/>
      <c r="AU138" s="20"/>
      <c r="AV138" s="209"/>
    </row>
    <row r="139" spans="1:48" ht="12.75">
      <c r="A139" s="183"/>
      <c r="B139" s="20"/>
      <c r="C139" s="20"/>
      <c r="D139" s="20"/>
      <c r="E139" s="20"/>
      <c r="F139" s="20"/>
      <c r="G139" s="20"/>
      <c r="H139" s="20"/>
      <c r="J139" s="20"/>
      <c r="K139" s="20"/>
      <c r="L139" s="20"/>
      <c r="M139" s="20"/>
      <c r="N139" s="20"/>
      <c r="O139" s="20"/>
      <c r="P139" s="20"/>
      <c r="R139" s="20"/>
      <c r="S139" s="20"/>
      <c r="T139" s="20"/>
      <c r="U139" s="20"/>
      <c r="V139" s="20"/>
      <c r="W139" s="20"/>
      <c r="X139" s="209"/>
      <c r="Z139" s="20"/>
      <c r="AA139" s="20"/>
      <c r="AB139" s="20"/>
      <c r="AC139" s="20"/>
      <c r="AD139" s="20"/>
      <c r="AE139" s="20"/>
      <c r="AF139" s="209"/>
      <c r="AH139" s="20"/>
      <c r="AI139" s="20"/>
      <c r="AJ139" s="20"/>
      <c r="AK139" s="20"/>
      <c r="AL139" s="20"/>
      <c r="AM139" s="20"/>
      <c r="AN139" s="209"/>
      <c r="AP139" s="87"/>
      <c r="AQ139" s="87"/>
      <c r="AR139" s="87"/>
      <c r="AS139" s="87"/>
      <c r="AT139" s="20"/>
      <c r="AU139" s="20"/>
      <c r="AV139" s="209"/>
    </row>
    <row r="140" spans="1:48" ht="12.75">
      <c r="A140" s="183"/>
      <c r="B140" s="20"/>
      <c r="C140" s="20"/>
      <c r="D140" s="20"/>
      <c r="E140" s="20"/>
      <c r="F140" s="20"/>
      <c r="G140" s="20"/>
      <c r="H140" s="20"/>
      <c r="J140" s="20"/>
      <c r="K140" s="20"/>
      <c r="L140" s="20"/>
      <c r="M140" s="20"/>
      <c r="N140" s="20"/>
      <c r="O140" s="20"/>
      <c r="P140" s="20"/>
      <c r="R140" s="20"/>
      <c r="S140" s="20"/>
      <c r="T140" s="20"/>
      <c r="U140" s="20"/>
      <c r="V140" s="20"/>
      <c r="W140" s="20"/>
      <c r="X140" s="209"/>
      <c r="Z140" s="20"/>
      <c r="AA140" s="20"/>
      <c r="AB140" s="20"/>
      <c r="AC140" s="20"/>
      <c r="AD140" s="20"/>
      <c r="AE140" s="20"/>
      <c r="AF140" s="209"/>
      <c r="AH140" s="20"/>
      <c r="AI140" s="20"/>
      <c r="AJ140" s="20"/>
      <c r="AK140" s="20"/>
      <c r="AL140" s="20"/>
      <c r="AM140" s="20"/>
      <c r="AN140" s="209"/>
      <c r="AP140" s="87"/>
      <c r="AQ140" s="87"/>
      <c r="AR140" s="87"/>
      <c r="AS140" s="87"/>
      <c r="AT140" s="20"/>
      <c r="AU140" s="20"/>
      <c r="AV140" s="209"/>
    </row>
    <row r="141" spans="1:48" ht="12.75">
      <c r="A141" s="183"/>
      <c r="B141" s="20"/>
      <c r="C141" s="20"/>
      <c r="D141" s="20"/>
      <c r="E141" s="20"/>
      <c r="F141" s="20"/>
      <c r="G141" s="20"/>
      <c r="H141" s="20"/>
      <c r="J141" s="20"/>
      <c r="K141" s="20"/>
      <c r="L141" s="20"/>
      <c r="M141" s="20"/>
      <c r="N141" s="20"/>
      <c r="O141" s="20"/>
      <c r="P141" s="20"/>
      <c r="R141" s="20"/>
      <c r="S141" s="20"/>
      <c r="T141" s="20"/>
      <c r="U141" s="20"/>
      <c r="V141" s="20"/>
      <c r="W141" s="20"/>
      <c r="X141" s="209"/>
      <c r="Z141" s="20"/>
      <c r="AA141" s="20"/>
      <c r="AB141" s="20"/>
      <c r="AC141" s="20"/>
      <c r="AD141" s="20"/>
      <c r="AE141" s="20"/>
      <c r="AF141" s="209"/>
      <c r="AH141" s="20"/>
      <c r="AI141" s="20"/>
      <c r="AJ141" s="20"/>
      <c r="AK141" s="20"/>
      <c r="AL141" s="20"/>
      <c r="AM141" s="20"/>
      <c r="AN141" s="209"/>
      <c r="AP141" s="87"/>
      <c r="AQ141" s="87"/>
      <c r="AR141" s="87"/>
      <c r="AS141" s="87"/>
      <c r="AT141" s="20"/>
      <c r="AU141" s="20"/>
      <c r="AV141" s="209"/>
    </row>
    <row r="142" spans="1:48" ht="12.75">
      <c r="A142" s="183"/>
      <c r="B142" s="20"/>
      <c r="C142" s="20"/>
      <c r="D142" s="20"/>
      <c r="E142" s="20"/>
      <c r="F142" s="20"/>
      <c r="G142" s="20"/>
      <c r="H142" s="20"/>
      <c r="J142" s="20"/>
      <c r="K142" s="20"/>
      <c r="L142" s="20"/>
      <c r="M142" s="20"/>
      <c r="N142" s="20"/>
      <c r="O142" s="20"/>
      <c r="P142" s="20"/>
      <c r="R142" s="20"/>
      <c r="S142" s="20"/>
      <c r="T142" s="20"/>
      <c r="U142" s="20"/>
      <c r="V142" s="20"/>
      <c r="W142" s="20"/>
      <c r="X142" s="209"/>
      <c r="Z142" s="20"/>
      <c r="AA142" s="20"/>
      <c r="AB142" s="20"/>
      <c r="AC142" s="20"/>
      <c r="AD142" s="20"/>
      <c r="AE142" s="20"/>
      <c r="AF142" s="209"/>
      <c r="AH142" s="20"/>
      <c r="AI142" s="20"/>
      <c r="AJ142" s="20"/>
      <c r="AK142" s="20"/>
      <c r="AL142" s="20"/>
      <c r="AM142" s="20"/>
      <c r="AN142" s="209"/>
      <c r="AP142" s="87"/>
      <c r="AQ142" s="87"/>
      <c r="AR142" s="87"/>
      <c r="AS142" s="87"/>
      <c r="AT142" s="20"/>
      <c r="AU142" s="20"/>
      <c r="AV142" s="209"/>
    </row>
    <row r="143" spans="1:48" ht="12.75">
      <c r="A143" s="183"/>
      <c r="B143" s="20"/>
      <c r="C143" s="20"/>
      <c r="D143" s="20"/>
      <c r="E143" s="20"/>
      <c r="F143" s="20"/>
      <c r="G143" s="20"/>
      <c r="H143" s="20"/>
      <c r="J143" s="20"/>
      <c r="K143" s="20"/>
      <c r="L143" s="20"/>
      <c r="M143" s="20"/>
      <c r="N143" s="20"/>
      <c r="O143" s="20"/>
      <c r="P143" s="20"/>
      <c r="R143" s="20"/>
      <c r="S143" s="20"/>
      <c r="T143" s="20"/>
      <c r="U143" s="20"/>
      <c r="V143" s="20"/>
      <c r="W143" s="20"/>
      <c r="X143" s="209"/>
      <c r="Z143" s="20"/>
      <c r="AA143" s="20"/>
      <c r="AB143" s="20"/>
      <c r="AC143" s="20"/>
      <c r="AD143" s="20"/>
      <c r="AE143" s="20"/>
      <c r="AF143" s="209"/>
      <c r="AH143" s="20"/>
      <c r="AI143" s="20"/>
      <c r="AJ143" s="20"/>
      <c r="AK143" s="20"/>
      <c r="AL143" s="20"/>
      <c r="AM143" s="20"/>
      <c r="AN143" s="209"/>
      <c r="AP143" s="87"/>
      <c r="AQ143" s="87"/>
      <c r="AR143" s="87"/>
      <c r="AS143" s="87"/>
      <c r="AT143" s="20"/>
      <c r="AU143" s="20"/>
      <c r="AV143" s="209"/>
    </row>
    <row r="144" spans="1:48" ht="12.75">
      <c r="A144" s="183"/>
      <c r="B144" s="20"/>
      <c r="C144" s="20"/>
      <c r="D144" s="20"/>
      <c r="E144" s="20"/>
      <c r="F144" s="20"/>
      <c r="G144" s="20"/>
      <c r="H144" s="20"/>
      <c r="J144" s="20"/>
      <c r="K144" s="20"/>
      <c r="L144" s="20"/>
      <c r="M144" s="20"/>
      <c r="N144" s="20"/>
      <c r="O144" s="20"/>
      <c r="P144" s="20"/>
      <c r="R144" s="20"/>
      <c r="S144" s="20"/>
      <c r="T144" s="20"/>
      <c r="U144" s="20"/>
      <c r="V144" s="20"/>
      <c r="W144" s="20"/>
      <c r="X144" s="209"/>
      <c r="Z144" s="20"/>
      <c r="AA144" s="20"/>
      <c r="AB144" s="20"/>
      <c r="AC144" s="20"/>
      <c r="AD144" s="20"/>
      <c r="AE144" s="20"/>
      <c r="AF144" s="209"/>
      <c r="AH144" s="20"/>
      <c r="AI144" s="20"/>
      <c r="AJ144" s="20"/>
      <c r="AK144" s="20"/>
      <c r="AL144" s="20"/>
      <c r="AM144" s="20"/>
      <c r="AN144" s="209"/>
      <c r="AP144" s="87"/>
      <c r="AQ144" s="87"/>
      <c r="AR144" s="87"/>
      <c r="AS144" s="87"/>
      <c r="AT144" s="20"/>
      <c r="AU144" s="20"/>
      <c r="AV144" s="209"/>
    </row>
    <row r="145" spans="1:48" ht="12.75">
      <c r="A145" s="183"/>
      <c r="B145" s="20"/>
      <c r="C145" s="20"/>
      <c r="D145" s="20"/>
      <c r="E145" s="20"/>
      <c r="F145" s="20"/>
      <c r="G145" s="20"/>
      <c r="H145" s="20"/>
      <c r="J145" s="20"/>
      <c r="K145" s="20"/>
      <c r="L145" s="20"/>
      <c r="M145" s="20"/>
      <c r="N145" s="20"/>
      <c r="O145" s="20"/>
      <c r="P145" s="20"/>
      <c r="R145" s="20"/>
      <c r="S145" s="20"/>
      <c r="T145" s="20"/>
      <c r="U145" s="20"/>
      <c r="V145" s="20"/>
      <c r="W145" s="20"/>
      <c r="X145" s="209"/>
      <c r="Z145" s="20"/>
      <c r="AA145" s="20"/>
      <c r="AB145" s="20"/>
      <c r="AC145" s="20"/>
      <c r="AD145" s="20"/>
      <c r="AE145" s="20"/>
      <c r="AF145" s="209"/>
      <c r="AH145" s="20"/>
      <c r="AI145" s="20"/>
      <c r="AJ145" s="20"/>
      <c r="AK145" s="20"/>
      <c r="AL145" s="20"/>
      <c r="AM145" s="20"/>
      <c r="AN145" s="209"/>
      <c r="AP145" s="87"/>
      <c r="AQ145" s="87"/>
      <c r="AR145" s="87"/>
      <c r="AS145" s="87"/>
      <c r="AT145" s="20"/>
      <c r="AU145" s="20"/>
      <c r="AV145" s="209"/>
    </row>
    <row r="146" spans="1:48" ht="12.75">
      <c r="A146" s="183"/>
      <c r="B146" s="20"/>
      <c r="C146" s="20"/>
      <c r="D146" s="20"/>
      <c r="E146" s="20"/>
      <c r="F146" s="20"/>
      <c r="G146" s="20"/>
      <c r="H146" s="20"/>
      <c r="J146" s="20"/>
      <c r="K146" s="20"/>
      <c r="L146" s="20"/>
      <c r="M146" s="20"/>
      <c r="N146" s="20"/>
      <c r="O146" s="20"/>
      <c r="P146" s="20"/>
      <c r="R146" s="20"/>
      <c r="S146" s="20"/>
      <c r="T146" s="20"/>
      <c r="U146" s="20"/>
      <c r="V146" s="20"/>
      <c r="W146" s="20"/>
      <c r="X146" s="209"/>
      <c r="Z146" s="20"/>
      <c r="AA146" s="20"/>
      <c r="AB146" s="20"/>
      <c r="AC146" s="20"/>
      <c r="AD146" s="20"/>
      <c r="AE146" s="20"/>
      <c r="AF146" s="209"/>
      <c r="AH146" s="20"/>
      <c r="AI146" s="20"/>
      <c r="AJ146" s="20"/>
      <c r="AK146" s="20"/>
      <c r="AL146" s="20"/>
      <c r="AM146" s="20"/>
      <c r="AN146" s="209"/>
      <c r="AP146" s="87"/>
      <c r="AQ146" s="87"/>
      <c r="AR146" s="87"/>
      <c r="AS146" s="87"/>
      <c r="AT146" s="20"/>
      <c r="AU146" s="20"/>
      <c r="AV146" s="209"/>
    </row>
    <row r="147" spans="1:48" ht="12.75">
      <c r="A147" s="183"/>
      <c r="B147" s="20"/>
      <c r="C147" s="20"/>
      <c r="D147" s="20"/>
      <c r="E147" s="20"/>
      <c r="F147" s="20"/>
      <c r="G147" s="20"/>
      <c r="H147" s="20"/>
      <c r="J147" s="20"/>
      <c r="K147" s="20"/>
      <c r="L147" s="20"/>
      <c r="M147" s="20"/>
      <c r="N147" s="20"/>
      <c r="O147" s="20"/>
      <c r="P147" s="20"/>
      <c r="R147" s="20"/>
      <c r="S147" s="20"/>
      <c r="T147" s="20"/>
      <c r="U147" s="20"/>
      <c r="V147" s="20"/>
      <c r="W147" s="20"/>
      <c r="X147" s="209"/>
      <c r="Z147" s="20"/>
      <c r="AA147" s="20"/>
      <c r="AB147" s="20"/>
      <c r="AC147" s="20"/>
      <c r="AD147" s="20"/>
      <c r="AE147" s="20"/>
      <c r="AF147" s="209"/>
      <c r="AH147" s="20"/>
      <c r="AI147" s="20"/>
      <c r="AJ147" s="20"/>
      <c r="AK147" s="20"/>
      <c r="AL147" s="20"/>
      <c r="AM147" s="20"/>
      <c r="AN147" s="209"/>
      <c r="AP147" s="87"/>
      <c r="AQ147" s="87"/>
      <c r="AR147" s="87"/>
      <c r="AS147" s="87"/>
      <c r="AT147" s="20"/>
      <c r="AU147" s="20"/>
      <c r="AV147" s="209"/>
    </row>
    <row r="148" spans="1:48" ht="12.75">
      <c r="A148" s="183"/>
      <c r="B148" s="20"/>
      <c r="C148" s="20"/>
      <c r="D148" s="20"/>
      <c r="E148" s="20"/>
      <c r="F148" s="20"/>
      <c r="G148" s="20"/>
      <c r="H148" s="20"/>
      <c r="J148" s="20"/>
      <c r="K148" s="20"/>
      <c r="L148" s="20"/>
      <c r="M148" s="20"/>
      <c r="N148" s="20"/>
      <c r="O148" s="20"/>
      <c r="P148" s="20"/>
      <c r="R148" s="20"/>
      <c r="S148" s="20"/>
      <c r="T148" s="20"/>
      <c r="U148" s="20"/>
      <c r="V148" s="20"/>
      <c r="W148" s="20"/>
      <c r="X148" s="209"/>
      <c r="Z148" s="20"/>
      <c r="AA148" s="20"/>
      <c r="AB148" s="20"/>
      <c r="AC148" s="20"/>
      <c r="AD148" s="20"/>
      <c r="AE148" s="20"/>
      <c r="AF148" s="209"/>
      <c r="AH148" s="20"/>
      <c r="AI148" s="20"/>
      <c r="AJ148" s="20"/>
      <c r="AK148" s="20"/>
      <c r="AL148" s="20"/>
      <c r="AM148" s="20"/>
      <c r="AN148" s="209"/>
      <c r="AP148" s="87"/>
      <c r="AQ148" s="87"/>
      <c r="AR148" s="87"/>
      <c r="AS148" s="87"/>
      <c r="AT148" s="20"/>
      <c r="AU148" s="20"/>
      <c r="AV148" s="209"/>
    </row>
    <row r="149" spans="1:48" ht="12.75">
      <c r="A149" s="183"/>
      <c r="B149" s="20"/>
      <c r="C149" s="20"/>
      <c r="D149" s="20"/>
      <c r="E149" s="20"/>
      <c r="F149" s="20"/>
      <c r="G149" s="20"/>
      <c r="H149" s="20"/>
      <c r="J149" s="20"/>
      <c r="K149" s="20"/>
      <c r="L149" s="20"/>
      <c r="M149" s="20"/>
      <c r="N149" s="20"/>
      <c r="O149" s="20"/>
      <c r="P149" s="20"/>
      <c r="R149" s="20"/>
      <c r="S149" s="20"/>
      <c r="T149" s="20"/>
      <c r="U149" s="20"/>
      <c r="V149" s="20"/>
      <c r="W149" s="20"/>
      <c r="X149" s="209"/>
      <c r="Z149" s="20"/>
      <c r="AA149" s="20"/>
      <c r="AB149" s="20"/>
      <c r="AC149" s="20"/>
      <c r="AD149" s="20"/>
      <c r="AE149" s="20"/>
      <c r="AF149" s="209"/>
      <c r="AH149" s="20"/>
      <c r="AI149" s="20"/>
      <c r="AJ149" s="20"/>
      <c r="AK149" s="20"/>
      <c r="AL149" s="20"/>
      <c r="AM149" s="20"/>
      <c r="AN149" s="209"/>
      <c r="AP149" s="87"/>
      <c r="AQ149" s="87"/>
      <c r="AR149" s="87"/>
      <c r="AS149" s="87"/>
      <c r="AT149" s="20"/>
      <c r="AU149" s="20"/>
      <c r="AV149" s="209"/>
    </row>
  </sheetData>
  <sheetProtection/>
  <printOptions/>
  <pageMargins left="0.354330708661417" right="0.275590551181102" top="0.590551181102362" bottom="0.275590551181102" header="0.31496062992126" footer="0.196850393700787"/>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colBreaks count="5" manualBreakCount="5">
    <brk id="9" max="38" man="1"/>
    <brk id="17" max="38" man="1"/>
    <brk id="25" max="38" man="1"/>
    <brk id="33" max="38" man="1"/>
    <brk id="41" max="38" man="1"/>
  </colBreaks>
  <legacyDrawingHF r:id="rId1"/>
</worksheet>
</file>

<file path=xl/worksheets/sheet4.xml><?xml version="1.0" encoding="utf-8"?>
<worksheet xmlns="http://schemas.openxmlformats.org/spreadsheetml/2006/main" xmlns:r="http://schemas.openxmlformats.org/officeDocument/2006/relationships">
  <dimension ref="A1:CV127"/>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6" sqref="A36"/>
    </sheetView>
  </sheetViews>
  <sheetFormatPr defaultColWidth="12.7109375" defaultRowHeight="12.75"/>
  <cols>
    <col min="1" max="1" width="71.7109375" style="67" bestFit="1" customWidth="1"/>
    <col min="2" max="7" width="8.7109375" style="117" customWidth="1"/>
    <col min="8" max="8" width="8.7109375" style="7" customWidth="1"/>
    <col min="9" max="9" width="1.7109375" style="7" customWidth="1"/>
    <col min="10" max="10" width="14.57421875" style="7" bestFit="1" customWidth="1"/>
    <col min="11" max="11" width="10.421875" style="7" bestFit="1" customWidth="1"/>
    <col min="12" max="12" width="9.140625" style="7" customWidth="1"/>
    <col min="13" max="13" width="11.00390625" style="7" bestFit="1" customWidth="1"/>
    <col min="14" max="14" width="10.8515625" style="7" bestFit="1" customWidth="1"/>
    <col min="15" max="15" width="10.140625" style="7" bestFit="1" customWidth="1"/>
    <col min="16" max="16" width="11.00390625" style="7" bestFit="1" customWidth="1"/>
    <col min="17" max="19" width="10.7109375" style="7" bestFit="1" customWidth="1"/>
    <col min="20" max="20" width="12.00390625" style="7" bestFit="1" customWidth="1"/>
    <col min="21" max="21" width="15.140625" style="7" bestFit="1" customWidth="1"/>
    <col min="22" max="22" width="12.7109375" style="7" bestFit="1" customWidth="1"/>
    <col min="23" max="24" width="12.00390625" style="7" bestFit="1" customWidth="1"/>
    <col min="25" max="25" width="11.421875" style="7" customWidth="1"/>
    <col min="26" max="26" width="10.28125" style="7" bestFit="1" customWidth="1"/>
    <col min="27" max="27" width="11.421875" style="7" customWidth="1"/>
    <col min="28" max="28" width="10.8515625" style="7" bestFit="1" customWidth="1"/>
    <col min="29" max="29" width="10.421875" style="7" bestFit="1" customWidth="1"/>
    <col min="30" max="31" width="11.421875" style="7" customWidth="1"/>
    <col min="32" max="32" width="15.140625" style="7" bestFit="1" customWidth="1"/>
    <col min="33" max="36" width="12.00390625" style="7" bestFit="1" customWidth="1"/>
    <col min="37" max="37" width="13.8515625" style="7" bestFit="1" customWidth="1"/>
    <col min="38" max="38" width="11.00390625" style="7" bestFit="1" customWidth="1"/>
    <col min="39" max="39" width="10.7109375" style="7" bestFit="1" customWidth="1"/>
    <col min="40" max="53" width="12.00390625" style="7" bestFit="1" customWidth="1"/>
    <col min="54" max="54" width="13.8515625" style="7" bestFit="1" customWidth="1"/>
    <col min="55" max="55" width="10.421875" style="7" bestFit="1" customWidth="1"/>
    <col min="56" max="56" width="9.140625" style="7" customWidth="1"/>
    <col min="57" max="58" width="12.00390625" style="7" bestFit="1" customWidth="1"/>
    <col min="59" max="59" width="12.7109375" style="7" bestFit="1" customWidth="1"/>
    <col min="60" max="60" width="14.57421875" style="7" bestFit="1" customWidth="1"/>
    <col min="61" max="65" width="12.00390625" style="7" bestFit="1" customWidth="1"/>
    <col min="66" max="66" width="13.8515625" style="7" bestFit="1" customWidth="1"/>
    <col min="67" max="67" width="11.421875" style="7" customWidth="1"/>
    <col min="68" max="69" width="12.00390625" style="7" bestFit="1" customWidth="1"/>
    <col min="70" max="70" width="11.00390625" style="7" bestFit="1" customWidth="1"/>
    <col min="71" max="71" width="10.8515625" style="7" bestFit="1" customWidth="1"/>
    <col min="72" max="72" width="9.421875" style="7" bestFit="1" customWidth="1"/>
    <col min="73" max="73" width="11.00390625" style="7" bestFit="1" customWidth="1"/>
    <col min="74" max="76" width="10.7109375" style="7" bestFit="1" customWidth="1"/>
    <col min="77" max="77" width="12.00390625" style="7" bestFit="1" customWidth="1"/>
    <col min="78" max="79" width="12.7109375" style="7" bestFit="1" customWidth="1"/>
    <col min="80" max="16384" width="12.7109375" style="7" customWidth="1"/>
  </cols>
  <sheetData>
    <row r="1" spans="1:72" s="9" customFormat="1" ht="19.5" customHeight="1">
      <c r="A1" s="176" t="s">
        <v>137</v>
      </c>
      <c r="B1" s="19"/>
      <c r="C1" s="19"/>
      <c r="D1" s="19"/>
      <c r="E1" s="19"/>
      <c r="F1" s="19"/>
      <c r="G1" s="19"/>
      <c r="H1" s="19"/>
      <c r="I1" s="19"/>
      <c r="J1" s="19"/>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77" t="str">
        <f>'Balance Sheets'!A2</f>
        <v>By segments and quarters as of 31 March 2014</v>
      </c>
      <c r="B2" s="19"/>
      <c r="C2" s="19"/>
      <c r="D2" s="19"/>
      <c r="E2" s="19"/>
      <c r="F2" s="19"/>
      <c r="G2" s="19"/>
      <c r="H2" s="19"/>
      <c r="I2" s="19"/>
      <c r="J2" s="19"/>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78"/>
      <c r="B3" s="21"/>
      <c r="C3" s="21"/>
      <c r="D3" s="21"/>
      <c r="E3" s="21"/>
      <c r="F3" s="21"/>
      <c r="G3" s="21"/>
      <c r="H3" s="21"/>
      <c r="I3" s="21"/>
      <c r="J3" s="21"/>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7" s="42" customFormat="1" ht="18">
      <c r="A4" s="176" t="s">
        <v>22</v>
      </c>
      <c r="B4" s="97"/>
      <c r="C4" s="97"/>
      <c r="D4" s="97"/>
      <c r="E4" s="97"/>
      <c r="F4" s="97"/>
      <c r="G4" s="97"/>
    </row>
    <row r="5" spans="2:7" s="42" customFormat="1" ht="9" customHeight="1">
      <c r="B5" s="97"/>
      <c r="C5" s="97"/>
      <c r="D5" s="97"/>
      <c r="E5" s="97"/>
      <c r="F5" s="97"/>
      <c r="G5" s="97"/>
    </row>
    <row r="6" spans="1:8" s="116" customFormat="1" ht="19.5" customHeight="1" thickBot="1">
      <c r="A6" s="98" t="s">
        <v>69</v>
      </c>
      <c r="B6" s="90" t="s">
        <v>127</v>
      </c>
      <c r="C6" s="41" t="s">
        <v>129</v>
      </c>
      <c r="D6" s="41" t="s">
        <v>130</v>
      </c>
      <c r="E6" s="41" t="s">
        <v>132</v>
      </c>
      <c r="F6" s="41">
        <v>2013</v>
      </c>
      <c r="G6" s="90" t="s">
        <v>134</v>
      </c>
      <c r="H6" s="18" t="s">
        <v>135</v>
      </c>
    </row>
    <row r="7" spans="1:8" s="74" customFormat="1" ht="12.75" customHeight="1" thickBot="1">
      <c r="A7" s="166" t="s">
        <v>72</v>
      </c>
      <c r="B7" s="160">
        <v>32048</v>
      </c>
      <c r="C7" s="159">
        <v>26776</v>
      </c>
      <c r="D7" s="159">
        <v>25144</v>
      </c>
      <c r="E7" s="159">
        <v>26805</v>
      </c>
      <c r="F7" s="159">
        <f>SUM(B7:E7)</f>
        <v>110773</v>
      </c>
      <c r="G7" s="160">
        <v>33964</v>
      </c>
      <c r="H7" s="220">
        <f>IF(OR(AND(B7&lt;0,G7&gt;0),AND(B7&gt;0,G7&lt;0),B7=0,B7="-",G7="-"),"-",(G7-B7)/B7)</f>
        <v>0.059785322016974535</v>
      </c>
    </row>
    <row r="8" spans="1:8" s="67" customFormat="1" ht="12.75" customHeight="1">
      <c r="A8" s="46" t="s">
        <v>3</v>
      </c>
      <c r="B8" s="45">
        <v>16672</v>
      </c>
      <c r="C8" s="49">
        <v>16291</v>
      </c>
      <c r="D8" s="49">
        <v>16637</v>
      </c>
      <c r="E8" s="49">
        <v>17028</v>
      </c>
      <c r="F8" s="44">
        <f>SUM(B8:E8)</f>
        <v>66628</v>
      </c>
      <c r="G8" s="45">
        <v>16686</v>
      </c>
      <c r="H8" s="220">
        <f aca="true" t="shared" si="0" ref="H8:H44">IF(OR(AND(B8&lt;0,G8&gt;0),AND(B8&gt;0,G8&lt;0),B8=0,B8="-",G8="-"),"-",(G8-B8)/B8)</f>
        <v>0.0008397312859884837</v>
      </c>
    </row>
    <row r="9" spans="1:8" ht="12.75" customHeight="1">
      <c r="A9" s="43" t="s">
        <v>76</v>
      </c>
      <c r="H9" s="129" t="str">
        <f t="shared" si="0"/>
        <v>-</v>
      </c>
    </row>
    <row r="10" spans="1:8" s="67" customFormat="1" ht="12.75" customHeight="1">
      <c r="A10" s="185" t="s">
        <v>4</v>
      </c>
      <c r="B10" s="45">
        <v>5167</v>
      </c>
      <c r="C10" s="49">
        <v>5413</v>
      </c>
      <c r="D10" s="49">
        <v>5129</v>
      </c>
      <c r="E10" s="49">
        <v>5210</v>
      </c>
      <c r="F10" s="44">
        <f aca="true" t="shared" si="1" ref="F10:F26">SUM(B10:E10)</f>
        <v>20919</v>
      </c>
      <c r="G10" s="45">
        <v>5139</v>
      </c>
      <c r="H10" s="129">
        <f t="shared" si="0"/>
        <v>-0.005419005225469325</v>
      </c>
    </row>
    <row r="11" spans="1:8" s="67" customFormat="1" ht="12.75" customHeight="1">
      <c r="A11" s="185" t="s">
        <v>38</v>
      </c>
      <c r="B11" s="45">
        <v>-221</v>
      </c>
      <c r="C11" s="49">
        <v>-708</v>
      </c>
      <c r="D11" s="49">
        <v>-563</v>
      </c>
      <c r="E11" s="49">
        <v>-376</v>
      </c>
      <c r="F11" s="44">
        <f t="shared" si="1"/>
        <v>-1868</v>
      </c>
      <c r="G11" s="45">
        <v>-251</v>
      </c>
      <c r="H11" s="129">
        <f t="shared" si="0"/>
        <v>0.13574660633484162</v>
      </c>
    </row>
    <row r="12" spans="1:8" s="67" customFormat="1" ht="12.75" customHeight="1">
      <c r="A12" s="185" t="s">
        <v>51</v>
      </c>
      <c r="B12" s="45">
        <v>879</v>
      </c>
      <c r="C12" s="49">
        <v>733</v>
      </c>
      <c r="D12" s="49">
        <v>557</v>
      </c>
      <c r="E12" s="49">
        <v>1165</v>
      </c>
      <c r="F12" s="44">
        <f t="shared" si="1"/>
        <v>3334</v>
      </c>
      <c r="G12" s="45">
        <v>780</v>
      </c>
      <c r="H12" s="129">
        <f t="shared" si="0"/>
        <v>-0.11262798634812286</v>
      </c>
    </row>
    <row r="13" spans="1:8" s="67" customFormat="1" ht="12.75" customHeight="1">
      <c r="A13" s="185" t="s">
        <v>55</v>
      </c>
      <c r="B13" s="45">
        <v>-110</v>
      </c>
      <c r="C13" s="49">
        <v>-102</v>
      </c>
      <c r="D13" s="49">
        <v>-94</v>
      </c>
      <c r="E13" s="49">
        <v>-115</v>
      </c>
      <c r="F13" s="44">
        <f t="shared" si="1"/>
        <v>-421</v>
      </c>
      <c r="G13" s="45">
        <v>-98</v>
      </c>
      <c r="H13" s="129">
        <f t="shared" si="0"/>
        <v>-0.10909090909090909</v>
      </c>
    </row>
    <row r="14" spans="1:8" s="67" customFormat="1" ht="12.75" customHeight="1">
      <c r="A14" s="185" t="s">
        <v>52</v>
      </c>
      <c r="B14" s="45">
        <v>-63</v>
      </c>
      <c r="C14" s="49">
        <v>-118</v>
      </c>
      <c r="D14" s="49">
        <v>-26</v>
      </c>
      <c r="E14" s="49">
        <v>-91</v>
      </c>
      <c r="F14" s="44">
        <f t="shared" si="1"/>
        <v>-298</v>
      </c>
      <c r="G14" s="45">
        <v>-296</v>
      </c>
      <c r="H14" s="129">
        <f t="shared" si="0"/>
        <v>3.6984126984126986</v>
      </c>
    </row>
    <row r="15" spans="1:8" s="72" customFormat="1" ht="12.75" customHeight="1">
      <c r="A15" s="186" t="s">
        <v>12</v>
      </c>
      <c r="B15" s="211">
        <v>-208</v>
      </c>
      <c r="C15" s="161">
        <v>-217</v>
      </c>
      <c r="D15" s="161">
        <v>-228</v>
      </c>
      <c r="E15" s="161">
        <v>-252</v>
      </c>
      <c r="F15" s="403">
        <f t="shared" si="1"/>
        <v>-905</v>
      </c>
      <c r="G15" s="211">
        <v>-199</v>
      </c>
      <c r="H15" s="133">
        <f t="shared" si="0"/>
        <v>-0.04326923076923077</v>
      </c>
    </row>
    <row r="16" spans="1:8" s="6" customFormat="1" ht="12.75">
      <c r="A16" s="187" t="s">
        <v>77</v>
      </c>
      <c r="B16" s="189">
        <f>SUM(B10:B15)</f>
        <v>5444</v>
      </c>
      <c r="C16" s="188">
        <f>SUM(C10:C15)</f>
        <v>5001</v>
      </c>
      <c r="D16" s="188">
        <f>SUM(D10:D15)</f>
        <v>4775</v>
      </c>
      <c r="E16" s="188">
        <f>SUM(E10:E15)</f>
        <v>5541</v>
      </c>
      <c r="F16" s="188">
        <f t="shared" si="1"/>
        <v>20761</v>
      </c>
      <c r="G16" s="189">
        <f>SUM(G10:G15)</f>
        <v>5075</v>
      </c>
      <c r="H16" s="129">
        <f t="shared" si="0"/>
        <v>-0.06778104335047759</v>
      </c>
    </row>
    <row r="17" spans="1:8" s="67" customFormat="1" ht="12.75" customHeight="1">
      <c r="A17" s="46" t="s">
        <v>26</v>
      </c>
      <c r="B17" s="45">
        <v>2754</v>
      </c>
      <c r="C17" s="49">
        <v>2679</v>
      </c>
      <c r="D17" s="49">
        <v>2584</v>
      </c>
      <c r="E17" s="49">
        <v>2475</v>
      </c>
      <c r="F17" s="44">
        <f t="shared" si="1"/>
        <v>10492</v>
      </c>
      <c r="G17" s="45">
        <v>2408</v>
      </c>
      <c r="H17" s="129">
        <f t="shared" si="0"/>
        <v>-0.12563543936092955</v>
      </c>
    </row>
    <row r="18" spans="1:8" s="67" customFormat="1" ht="12.75" customHeight="1">
      <c r="A18" s="46" t="s">
        <v>0</v>
      </c>
      <c r="B18" s="45">
        <v>60</v>
      </c>
      <c r="C18" s="49">
        <v>42</v>
      </c>
      <c r="D18" s="49">
        <v>42</v>
      </c>
      <c r="E18" s="49">
        <v>65</v>
      </c>
      <c r="F18" s="44">
        <f t="shared" si="1"/>
        <v>209</v>
      </c>
      <c r="G18" s="45">
        <v>78</v>
      </c>
      <c r="H18" s="129">
        <f t="shared" si="0"/>
        <v>0.3</v>
      </c>
    </row>
    <row r="19" spans="1:8" s="67" customFormat="1" ht="12.75" customHeight="1">
      <c r="A19" s="46" t="s">
        <v>9</v>
      </c>
      <c r="B19" s="45">
        <v>-11638</v>
      </c>
      <c r="C19" s="49">
        <v>-11972</v>
      </c>
      <c r="D19" s="49">
        <v>-11874</v>
      </c>
      <c r="E19" s="49">
        <v>-12318</v>
      </c>
      <c r="F19" s="44">
        <f t="shared" si="1"/>
        <v>-47802</v>
      </c>
      <c r="G19" s="45">
        <v>-11809</v>
      </c>
      <c r="H19" s="129">
        <f t="shared" si="0"/>
        <v>0.014693246262244372</v>
      </c>
    </row>
    <row r="20" spans="1:8" s="67" customFormat="1" ht="12.75" customHeight="1">
      <c r="A20" s="46" t="s">
        <v>10</v>
      </c>
      <c r="B20" s="45">
        <v>-4099</v>
      </c>
      <c r="C20" s="49">
        <v>-3071</v>
      </c>
      <c r="D20" s="49">
        <v>-3247</v>
      </c>
      <c r="E20" s="49">
        <v>-3573</v>
      </c>
      <c r="F20" s="44">
        <f t="shared" si="1"/>
        <v>-13990</v>
      </c>
      <c r="G20" s="45">
        <v>-3440</v>
      </c>
      <c r="H20" s="129">
        <f t="shared" si="0"/>
        <v>-0.1607709197365211</v>
      </c>
    </row>
    <row r="21" spans="1:8" s="67" customFormat="1" ht="12.75" customHeight="1">
      <c r="A21" s="46" t="s">
        <v>5</v>
      </c>
      <c r="B21" s="45">
        <v>-14</v>
      </c>
      <c r="C21" s="49">
        <v>-15</v>
      </c>
      <c r="D21" s="49">
        <v>-18</v>
      </c>
      <c r="E21" s="49">
        <v>-39</v>
      </c>
      <c r="F21" s="44">
        <f t="shared" si="1"/>
        <v>-86</v>
      </c>
      <c r="G21" s="45">
        <v>-9</v>
      </c>
      <c r="H21" s="129">
        <f t="shared" si="0"/>
        <v>-0.35714285714285715</v>
      </c>
    </row>
    <row r="22" spans="1:8" s="67" customFormat="1" ht="22.5">
      <c r="A22" s="384" t="s">
        <v>149</v>
      </c>
      <c r="B22" s="45">
        <v>-5464</v>
      </c>
      <c r="C22" s="49">
        <v>-5786</v>
      </c>
      <c r="D22" s="49">
        <v>-5580</v>
      </c>
      <c r="E22" s="49">
        <v>-6002</v>
      </c>
      <c r="F22" s="44">
        <f t="shared" si="1"/>
        <v>-22832</v>
      </c>
      <c r="G22" s="45">
        <v>-5450</v>
      </c>
      <c r="H22" s="129">
        <f t="shared" si="0"/>
        <v>-0.002562225475841874</v>
      </c>
    </row>
    <row r="23" spans="1:8" s="67" customFormat="1" ht="12.75" customHeight="1">
      <c r="A23" s="46" t="s">
        <v>14</v>
      </c>
      <c r="B23" s="45">
        <v>-778</v>
      </c>
      <c r="C23" s="49">
        <v>-788</v>
      </c>
      <c r="D23" s="49">
        <v>-788</v>
      </c>
      <c r="E23" s="49">
        <v>-684</v>
      </c>
      <c r="F23" s="44">
        <f t="shared" si="1"/>
        <v>-3038</v>
      </c>
      <c r="G23" s="45">
        <v>-782</v>
      </c>
      <c r="H23" s="129">
        <f t="shared" si="0"/>
        <v>0.005141388174807198</v>
      </c>
    </row>
    <row r="24" spans="1:8" s="72" customFormat="1" ht="12.75" customHeight="1">
      <c r="A24" s="46" t="s">
        <v>142</v>
      </c>
      <c r="B24" s="45">
        <v>0</v>
      </c>
      <c r="C24" s="49">
        <v>0</v>
      </c>
      <c r="D24" s="49">
        <v>0</v>
      </c>
      <c r="E24" s="49">
        <v>0</v>
      </c>
      <c r="F24" s="44">
        <f t="shared" si="1"/>
        <v>0</v>
      </c>
      <c r="G24" s="45">
        <v>-5</v>
      </c>
      <c r="H24" s="129" t="str">
        <f t="shared" si="0"/>
        <v>-</v>
      </c>
    </row>
    <row r="25" spans="1:8" s="67" customFormat="1" ht="12.75" customHeight="1">
      <c r="A25" s="46" t="s">
        <v>16</v>
      </c>
      <c r="B25" s="45">
        <v>-94</v>
      </c>
      <c r="C25" s="49">
        <v>-6</v>
      </c>
      <c r="D25" s="49">
        <v>16</v>
      </c>
      <c r="E25" s="49">
        <v>-86</v>
      </c>
      <c r="F25" s="44">
        <f t="shared" si="1"/>
        <v>-170</v>
      </c>
      <c r="G25" s="45">
        <v>1</v>
      </c>
      <c r="H25" s="129" t="str">
        <f t="shared" si="0"/>
        <v>-</v>
      </c>
    </row>
    <row r="26" spans="1:8" s="72" customFormat="1" ht="12.75" customHeight="1" thickBot="1">
      <c r="A26" s="46" t="s">
        <v>1</v>
      </c>
      <c r="B26" s="160">
        <v>-46</v>
      </c>
      <c r="C26" s="170">
        <v>-8</v>
      </c>
      <c r="D26" s="170">
        <v>-28</v>
      </c>
      <c r="E26" s="170">
        <v>-24</v>
      </c>
      <c r="F26" s="159">
        <f t="shared" si="1"/>
        <v>-106</v>
      </c>
      <c r="G26" s="160">
        <v>-30</v>
      </c>
      <c r="H26" s="156">
        <f t="shared" si="0"/>
        <v>-0.34782608695652173</v>
      </c>
    </row>
    <row r="27" spans="1:8" s="74" customFormat="1" ht="12.75" customHeight="1" thickBot="1">
      <c r="A27" s="75" t="s">
        <v>29</v>
      </c>
      <c r="B27" s="160">
        <f aca="true" t="shared" si="2" ref="B27:G27">SUM(B8,B16:B26)</f>
        <v>2797</v>
      </c>
      <c r="C27" s="159">
        <f>SUM(C8,C16:C26)</f>
        <v>2367</v>
      </c>
      <c r="D27" s="159">
        <f>SUM(D8,D16:D26)</f>
        <v>2519</v>
      </c>
      <c r="E27" s="159">
        <f>SUM(E8,E16:E26)</f>
        <v>2383</v>
      </c>
      <c r="F27" s="159">
        <f t="shared" si="2"/>
        <v>10066</v>
      </c>
      <c r="G27" s="160">
        <f t="shared" si="2"/>
        <v>2723</v>
      </c>
      <c r="H27" s="156">
        <f t="shared" si="0"/>
        <v>-0.026456918126564175</v>
      </c>
    </row>
    <row r="28" spans="1:8" ht="12.75" customHeight="1">
      <c r="A28" s="43" t="s">
        <v>78</v>
      </c>
      <c r="H28" s="129" t="str">
        <f t="shared" si="0"/>
        <v>-</v>
      </c>
    </row>
    <row r="29" spans="1:8" s="72" customFormat="1" ht="12.75" customHeight="1">
      <c r="A29" s="190" t="s">
        <v>39</v>
      </c>
      <c r="B29" s="146">
        <v>-4</v>
      </c>
      <c r="C29" s="69">
        <v>7</v>
      </c>
      <c r="D29" s="69">
        <v>0</v>
      </c>
      <c r="E29" s="69">
        <v>21</v>
      </c>
      <c r="F29" s="150">
        <f>SUM(B29:E29)</f>
        <v>24</v>
      </c>
      <c r="G29" s="146">
        <v>-68</v>
      </c>
      <c r="H29" s="129">
        <f t="shared" si="0"/>
        <v>16</v>
      </c>
    </row>
    <row r="30" spans="1:8" s="72" customFormat="1" ht="12.75" customHeight="1">
      <c r="A30" s="190" t="s">
        <v>73</v>
      </c>
      <c r="B30" s="146">
        <v>267</v>
      </c>
      <c r="C30" s="69">
        <v>458</v>
      </c>
      <c r="D30" s="69">
        <v>134</v>
      </c>
      <c r="E30" s="69">
        <v>93</v>
      </c>
      <c r="F30" s="150">
        <f>SUM(B30:E30)</f>
        <v>952</v>
      </c>
      <c r="G30" s="146">
        <v>126</v>
      </c>
      <c r="H30" s="129">
        <f t="shared" si="0"/>
        <v>-0.5280898876404494</v>
      </c>
    </row>
    <row r="31" spans="1:8" s="72" customFormat="1" ht="12.75" customHeight="1">
      <c r="A31" s="190" t="s">
        <v>54</v>
      </c>
      <c r="B31" s="146">
        <v>-71</v>
      </c>
      <c r="C31" s="69">
        <v>-64</v>
      </c>
      <c r="D31" s="69">
        <v>-136</v>
      </c>
      <c r="E31" s="69">
        <v>-42</v>
      </c>
      <c r="F31" s="150">
        <f>SUM(B31:E31)</f>
        <v>-313</v>
      </c>
      <c r="G31" s="146">
        <v>-66</v>
      </c>
      <c r="H31" s="133">
        <f t="shared" si="0"/>
        <v>-0.07042253521126761</v>
      </c>
    </row>
    <row r="32" spans="1:8" s="6" customFormat="1" ht="12.75">
      <c r="A32" s="187" t="s">
        <v>77</v>
      </c>
      <c r="B32" s="189">
        <f aca="true" t="shared" si="3" ref="B32:G32">SUM(B29:B31)</f>
        <v>192</v>
      </c>
      <c r="C32" s="188">
        <f>SUM(C29:C31)</f>
        <v>401</v>
      </c>
      <c r="D32" s="188">
        <f>SUM(D29:D31)</f>
        <v>-2</v>
      </c>
      <c r="E32" s="188">
        <f>SUM(E29:E31)</f>
        <v>72</v>
      </c>
      <c r="F32" s="188">
        <f t="shared" si="3"/>
        <v>663</v>
      </c>
      <c r="G32" s="189">
        <f t="shared" si="3"/>
        <v>-8</v>
      </c>
      <c r="H32" s="129" t="str">
        <f t="shared" si="0"/>
        <v>-</v>
      </c>
    </row>
    <row r="33" spans="1:8" s="72" customFormat="1" ht="12.75" customHeight="1">
      <c r="A33" s="46" t="s">
        <v>67</v>
      </c>
      <c r="B33" s="146">
        <v>-4</v>
      </c>
      <c r="C33" s="69">
        <v>-4</v>
      </c>
      <c r="D33" s="69">
        <v>-4</v>
      </c>
      <c r="E33" s="69">
        <v>-3</v>
      </c>
      <c r="F33" s="150">
        <f>SUM(B33:E33)</f>
        <v>-15</v>
      </c>
      <c r="G33" s="146">
        <v>-5</v>
      </c>
      <c r="H33" s="129">
        <f t="shared" si="0"/>
        <v>0.25</v>
      </c>
    </row>
    <row r="34" spans="1:8" s="72" customFormat="1" ht="12.75" customHeight="1">
      <c r="A34" s="71" t="s">
        <v>56</v>
      </c>
      <c r="B34" s="146">
        <v>-241</v>
      </c>
      <c r="C34" s="69">
        <v>-233</v>
      </c>
      <c r="D34" s="69">
        <v>-206</v>
      </c>
      <c r="E34" s="69">
        <v>-221</v>
      </c>
      <c r="F34" s="150">
        <f>SUM(B34:E34)</f>
        <v>-901</v>
      </c>
      <c r="G34" s="146">
        <v>-204</v>
      </c>
      <c r="H34" s="129">
        <f t="shared" si="0"/>
        <v>-0.15352697095435686</v>
      </c>
    </row>
    <row r="35" spans="1:8" s="72" customFormat="1" ht="12.75" customHeight="1">
      <c r="A35" s="71" t="s">
        <v>46</v>
      </c>
      <c r="B35" s="146">
        <v>-25</v>
      </c>
      <c r="C35" s="69">
        <v>-16</v>
      </c>
      <c r="D35" s="69">
        <v>-1</v>
      </c>
      <c r="E35" s="69">
        <v>9</v>
      </c>
      <c r="F35" s="150">
        <f>SUM(B35:E35)</f>
        <v>-33</v>
      </c>
      <c r="G35" s="146">
        <v>4</v>
      </c>
      <c r="H35" s="129" t="str">
        <f t="shared" si="0"/>
        <v>-</v>
      </c>
    </row>
    <row r="36" spans="1:8" s="72" customFormat="1" ht="12.75" customHeight="1">
      <c r="A36" s="46" t="s">
        <v>147</v>
      </c>
      <c r="B36" s="146">
        <v>0</v>
      </c>
      <c r="C36" s="69">
        <v>0</v>
      </c>
      <c r="D36" s="69">
        <v>0</v>
      </c>
      <c r="E36" s="69">
        <v>0</v>
      </c>
      <c r="F36" s="150">
        <f>SUM(B36:E36)</f>
        <v>0</v>
      </c>
      <c r="G36" s="146">
        <v>116</v>
      </c>
      <c r="H36" s="129" t="str">
        <f t="shared" si="0"/>
        <v>-</v>
      </c>
    </row>
    <row r="37" spans="1:8" s="72" customFormat="1" ht="12.75" customHeight="1">
      <c r="A37" s="46" t="s">
        <v>141</v>
      </c>
      <c r="B37" s="211">
        <v>-41</v>
      </c>
      <c r="C37" s="161">
        <v>-16</v>
      </c>
      <c r="D37" s="161">
        <v>-29</v>
      </c>
      <c r="E37" s="161">
        <v>-50</v>
      </c>
      <c r="F37" s="403">
        <f>SUM(B37:E37)</f>
        <v>-136</v>
      </c>
      <c r="G37" s="211">
        <v>-19</v>
      </c>
      <c r="H37" s="133">
        <f t="shared" si="0"/>
        <v>-0.5365853658536586</v>
      </c>
    </row>
    <row r="38" spans="1:8" s="6" customFormat="1" ht="13.5" thickBot="1">
      <c r="A38" s="103" t="s">
        <v>30</v>
      </c>
      <c r="B38" s="160">
        <f aca="true" t="shared" si="4" ref="B38:G38">SUM(B32:B37)</f>
        <v>-119</v>
      </c>
      <c r="C38" s="159">
        <f>SUM(C32:C37)</f>
        <v>132</v>
      </c>
      <c r="D38" s="159">
        <f>SUM(D32:D37)</f>
        <v>-242</v>
      </c>
      <c r="E38" s="159">
        <f>SUM(E32:E37)</f>
        <v>-193</v>
      </c>
      <c r="F38" s="159">
        <f t="shared" si="4"/>
        <v>-422</v>
      </c>
      <c r="G38" s="160">
        <f t="shared" si="4"/>
        <v>-116</v>
      </c>
      <c r="H38" s="156">
        <f t="shared" si="0"/>
        <v>-0.025210084033613446</v>
      </c>
    </row>
    <row r="39" spans="1:8" s="74" customFormat="1" ht="12.75" customHeight="1">
      <c r="A39" s="223" t="s">
        <v>83</v>
      </c>
      <c r="B39" s="228">
        <f aca="true" t="shared" si="5" ref="B39:G39">SUM(B27,B38)</f>
        <v>2678</v>
      </c>
      <c r="C39" s="227">
        <f t="shared" si="5"/>
        <v>2499</v>
      </c>
      <c r="D39" s="227">
        <f t="shared" si="5"/>
        <v>2277</v>
      </c>
      <c r="E39" s="227">
        <f t="shared" si="5"/>
        <v>2190</v>
      </c>
      <c r="F39" s="227">
        <f t="shared" si="5"/>
        <v>9644</v>
      </c>
      <c r="G39" s="228">
        <f t="shared" si="5"/>
        <v>2607</v>
      </c>
      <c r="H39" s="129">
        <f t="shared" si="0"/>
        <v>-0.026512322628827484</v>
      </c>
    </row>
    <row r="40" spans="1:8" s="74" customFormat="1" ht="12.75" customHeight="1" thickBot="1">
      <c r="A40" s="74" t="s">
        <v>19</v>
      </c>
      <c r="B40" s="145">
        <v>-877</v>
      </c>
      <c r="C40" s="63">
        <v>-824</v>
      </c>
      <c r="D40" s="63">
        <v>-746</v>
      </c>
      <c r="E40" s="63">
        <v>-853</v>
      </c>
      <c r="F40" s="404">
        <f>SUM(B40:E40)</f>
        <v>-3300</v>
      </c>
      <c r="G40" s="145">
        <v>-867</v>
      </c>
      <c r="H40" s="129">
        <f t="shared" si="0"/>
        <v>-0.011402508551881414</v>
      </c>
    </row>
    <row r="41" spans="1:8" s="74" customFormat="1" ht="12.75" customHeight="1" thickBot="1">
      <c r="A41" s="75" t="s">
        <v>2</v>
      </c>
      <c r="B41" s="30">
        <f aca="true" t="shared" si="6" ref="B41:G41">SUM(B39:B40)</f>
        <v>1801</v>
      </c>
      <c r="C41" s="78">
        <f>SUM(C39:C40)</f>
        <v>1675</v>
      </c>
      <c r="D41" s="78">
        <f>SUM(D39:D40)</f>
        <v>1531</v>
      </c>
      <c r="E41" s="78">
        <f>SUM(E39:E40)</f>
        <v>1337</v>
      </c>
      <c r="F41" s="78">
        <f t="shared" si="6"/>
        <v>6344</v>
      </c>
      <c r="G41" s="30">
        <f t="shared" si="6"/>
        <v>1740</v>
      </c>
      <c r="H41" s="130">
        <f t="shared" si="0"/>
        <v>-0.03387007218212104</v>
      </c>
    </row>
    <row r="42" spans="1:8" s="74" customFormat="1" ht="12.75" customHeight="1">
      <c r="A42" s="119" t="s">
        <v>75</v>
      </c>
      <c r="B42" s="146"/>
      <c r="C42" s="150"/>
      <c r="D42" s="150"/>
      <c r="E42" s="150"/>
      <c r="F42" s="150"/>
      <c r="G42" s="146"/>
      <c r="H42" s="129" t="str">
        <f t="shared" si="0"/>
        <v>-</v>
      </c>
    </row>
    <row r="43" spans="1:8" s="74" customFormat="1" ht="12.75" customHeight="1">
      <c r="A43" s="174" t="s">
        <v>71</v>
      </c>
      <c r="B43" s="145">
        <v>94</v>
      </c>
      <c r="C43" s="63">
        <v>87</v>
      </c>
      <c r="D43" s="63">
        <v>86</v>
      </c>
      <c r="E43" s="63">
        <v>81</v>
      </c>
      <c r="F43" s="404">
        <f>SUM(B43:E43)</f>
        <v>348</v>
      </c>
      <c r="G43" s="145">
        <v>100</v>
      </c>
      <c r="H43" s="129">
        <f t="shared" si="0"/>
        <v>0.06382978723404255</v>
      </c>
    </row>
    <row r="44" spans="1:8" s="74" customFormat="1" ht="12.75" customHeight="1" thickBot="1">
      <c r="A44" s="162" t="s">
        <v>70</v>
      </c>
      <c r="B44" s="160">
        <f aca="true" t="shared" si="7" ref="B44:G44">B41-B43</f>
        <v>1707</v>
      </c>
      <c r="C44" s="159">
        <f>C41-C43</f>
        <v>1588</v>
      </c>
      <c r="D44" s="159">
        <f>D41-D43</f>
        <v>1445</v>
      </c>
      <c r="E44" s="159">
        <f>E41-E43</f>
        <v>1256</v>
      </c>
      <c r="F44" s="159">
        <f t="shared" si="7"/>
        <v>5996</v>
      </c>
      <c r="G44" s="160">
        <f t="shared" si="7"/>
        <v>1640</v>
      </c>
      <c r="H44" s="156">
        <f t="shared" si="0"/>
        <v>-0.03925014645577036</v>
      </c>
    </row>
    <row r="45" spans="1:100" s="3" customFormat="1" ht="12.75">
      <c r="A45" s="4"/>
      <c r="B45" s="38"/>
      <c r="C45" s="38"/>
      <c r="D45" s="38"/>
      <c r="E45" s="38"/>
      <c r="F45" s="38"/>
      <c r="G45" s="38"/>
      <c r="H45" s="207"/>
      <c r="I45" s="38"/>
      <c r="J45" s="38"/>
      <c r="K45" s="38"/>
      <c r="L45" s="38"/>
      <c r="M45" s="13"/>
      <c r="N45" s="38"/>
      <c r="O45" s="38"/>
      <c r="P45" s="38"/>
      <c r="Q45" s="38"/>
      <c r="R45" s="13"/>
      <c r="S45" s="38"/>
      <c r="T45" s="38"/>
      <c r="U45" s="38"/>
      <c r="V45" s="207"/>
      <c r="W45" s="2"/>
      <c r="X45" s="38"/>
      <c r="Y45" s="38"/>
      <c r="Z45" s="38"/>
      <c r="AA45" s="38"/>
      <c r="AB45" s="13"/>
      <c r="AC45" s="38"/>
      <c r="AD45" s="38"/>
      <c r="AE45" s="38"/>
      <c r="AF45" s="38"/>
      <c r="AG45" s="13"/>
      <c r="AH45" s="38"/>
      <c r="AI45" s="38"/>
      <c r="AJ45" s="38"/>
      <c r="AK45" s="207"/>
      <c r="AL45" s="2"/>
      <c r="AM45" s="38"/>
      <c r="AN45" s="38"/>
      <c r="AO45" s="38"/>
      <c r="AP45" s="38"/>
      <c r="AQ45" s="13"/>
      <c r="AR45" s="38"/>
      <c r="AS45" s="38"/>
      <c r="AT45" s="38"/>
      <c r="AU45" s="38"/>
      <c r="AV45" s="13"/>
      <c r="AW45" s="38"/>
      <c r="AX45" s="38"/>
      <c r="AY45" s="38"/>
      <c r="AZ45" s="207"/>
      <c r="BA45" s="2"/>
      <c r="BB45" s="38"/>
      <c r="BC45" s="38"/>
      <c r="BD45" s="38"/>
      <c r="BE45" s="38"/>
      <c r="BF45" s="13"/>
      <c r="BG45" s="38"/>
      <c r="BH45" s="38"/>
      <c r="BI45" s="38"/>
      <c r="BJ45" s="38"/>
      <c r="BK45" s="13"/>
      <c r="BL45" s="38"/>
      <c r="BM45" s="38"/>
      <c r="BN45" s="38"/>
      <c r="BO45" s="207"/>
      <c r="BP45" s="2"/>
      <c r="BQ45" s="38"/>
      <c r="BR45" s="38"/>
      <c r="BS45" s="38"/>
      <c r="BT45" s="38"/>
      <c r="BU45" s="13"/>
      <c r="BV45" s="38"/>
      <c r="BW45" s="13"/>
      <c r="BX45" s="38"/>
      <c r="BY45" s="38"/>
      <c r="BZ45" s="13"/>
      <c r="CA45" s="38"/>
      <c r="CB45" s="38"/>
      <c r="CC45" s="38"/>
      <c r="CD45" s="207"/>
      <c r="CE45" s="2"/>
      <c r="CF45"/>
      <c r="CG45"/>
      <c r="CH45"/>
      <c r="CI45"/>
      <c r="CJ45"/>
      <c r="CK45"/>
      <c r="CL45"/>
      <c r="CM45"/>
      <c r="CN45"/>
      <c r="CO45"/>
      <c r="CP45"/>
      <c r="CQ45"/>
      <c r="CR45"/>
      <c r="CS45"/>
      <c r="CT45"/>
      <c r="CV45" s="157"/>
    </row>
    <row r="46" ht="22.5" customHeight="1">
      <c r="A46" s="370" t="s">
        <v>74</v>
      </c>
    </row>
    <row r="47" ht="8.25" customHeight="1">
      <c r="A47" s="153"/>
    </row>
    <row r="48" spans="1:89" ht="45">
      <c r="A48" s="369" t="s">
        <v>80</v>
      </c>
      <c r="B48" s="286"/>
      <c r="C48" s="286"/>
      <c r="D48" s="286"/>
      <c r="E48" s="286"/>
      <c r="F48" s="286"/>
      <c r="G48" s="286"/>
      <c r="H48" s="288"/>
      <c r="I48" s="288"/>
      <c r="J48" s="289"/>
      <c r="K48" s="288"/>
      <c r="L48" s="288"/>
      <c r="M48" s="288"/>
      <c r="N48" s="286"/>
      <c r="O48" s="288"/>
      <c r="P48" s="288"/>
      <c r="Q48" s="288"/>
      <c r="R48" s="287"/>
      <c r="T48" s="288"/>
      <c r="U48" s="288"/>
      <c r="V48" s="288"/>
      <c r="W48" s="289"/>
      <c r="X48" s="288"/>
      <c r="Y48" s="288"/>
      <c r="Z48" s="288"/>
      <c r="AA48" s="286"/>
      <c r="AB48" s="288"/>
      <c r="AC48" s="288"/>
      <c r="AD48" s="288"/>
      <c r="AE48" s="287"/>
      <c r="AG48" s="288"/>
      <c r="AH48" s="288"/>
      <c r="AI48" s="288"/>
      <c r="AJ48" s="289"/>
      <c r="AK48" s="288"/>
      <c r="AL48" s="288"/>
      <c r="AM48" s="288"/>
      <c r="AN48" s="286"/>
      <c r="AO48" s="288"/>
      <c r="AP48" s="288"/>
      <c r="AQ48" s="288"/>
      <c r="AR48" s="287"/>
      <c r="AT48" s="288"/>
      <c r="AU48" s="288"/>
      <c r="AV48" s="288"/>
      <c r="AW48" s="289"/>
      <c r="AX48" s="288"/>
      <c r="AY48" s="288"/>
      <c r="AZ48" s="288"/>
      <c r="BA48" s="286"/>
      <c r="BB48" s="288"/>
      <c r="BC48" s="288"/>
      <c r="BD48" s="288"/>
      <c r="BE48" s="287"/>
      <c r="BG48" s="288"/>
      <c r="BH48" s="288"/>
      <c r="BI48" s="288"/>
      <c r="BJ48" s="289"/>
      <c r="BK48" s="288"/>
      <c r="BL48" s="288"/>
      <c r="BM48" s="288"/>
      <c r="BN48" s="286"/>
      <c r="BO48" s="288"/>
      <c r="BP48" s="288"/>
      <c r="BQ48" s="286"/>
      <c r="BR48" s="287"/>
      <c r="CE48" s="254"/>
      <c r="CF48" s="256"/>
      <c r="CG48" s="254"/>
      <c r="CH48" s="254"/>
      <c r="CI48" s="283"/>
      <c r="CJ48" s="252"/>
      <c r="CK48" s="253"/>
    </row>
    <row r="49" ht="12.75" customHeight="1">
      <c r="A49" s="179"/>
    </row>
    <row r="50" ht="12.75" customHeight="1">
      <c r="A50" s="179"/>
    </row>
    <row r="51" ht="12.75" customHeight="1">
      <c r="A51" s="179"/>
    </row>
    <row r="52" ht="12.75" customHeight="1">
      <c r="A52" s="179"/>
    </row>
    <row r="53" ht="12.75" customHeight="1">
      <c r="A53" s="179"/>
    </row>
    <row r="54" ht="12.75" customHeight="1">
      <c r="A54" s="179"/>
    </row>
    <row r="55" ht="12.75" customHeight="1">
      <c r="A55" s="179"/>
    </row>
    <row r="56" ht="12.75" customHeight="1">
      <c r="A56" s="179"/>
    </row>
    <row r="57" ht="12.75" customHeight="1">
      <c r="A57" s="179"/>
    </row>
    <row r="58" ht="12.75" customHeight="1">
      <c r="A58" s="179"/>
    </row>
    <row r="59" ht="12.75" customHeight="1">
      <c r="A59" s="222"/>
    </row>
    <row r="60" ht="12.75" customHeight="1">
      <c r="A60" s="222"/>
    </row>
    <row r="61" ht="12.75" customHeight="1">
      <c r="A61" s="222"/>
    </row>
    <row r="62" ht="12.75" customHeight="1">
      <c r="A62" s="179"/>
    </row>
    <row r="63" ht="12.75" customHeight="1">
      <c r="A63" s="179"/>
    </row>
    <row r="64" ht="12.75" customHeight="1">
      <c r="A64" s="179"/>
    </row>
    <row r="65" ht="12.75" customHeight="1">
      <c r="A65" s="179"/>
    </row>
    <row r="66" ht="12.75" customHeight="1">
      <c r="A66" s="179"/>
    </row>
    <row r="67" ht="12.75" customHeight="1">
      <c r="A67" s="179"/>
    </row>
    <row r="68" ht="12.75" customHeight="1">
      <c r="A68" s="179"/>
    </row>
    <row r="69" ht="12.75" customHeight="1">
      <c r="A69" s="179"/>
    </row>
    <row r="70" ht="12.75" customHeight="1">
      <c r="A70" s="179"/>
    </row>
    <row r="71" ht="12.75" customHeight="1">
      <c r="A71" s="179"/>
    </row>
    <row r="72" ht="12.75" customHeight="1">
      <c r="A72" s="179"/>
    </row>
    <row r="73" ht="12.75" customHeight="1">
      <c r="A73" s="179"/>
    </row>
    <row r="74" ht="12.75" customHeight="1">
      <c r="A74" s="179"/>
    </row>
    <row r="75" ht="12.75" customHeight="1">
      <c r="A75" s="179"/>
    </row>
    <row r="76" ht="12.75" customHeight="1">
      <c r="A76" s="179"/>
    </row>
    <row r="77" ht="12.75" customHeight="1">
      <c r="A77" s="179"/>
    </row>
    <row r="78" ht="12.75" customHeight="1">
      <c r="A78" s="179"/>
    </row>
    <row r="79" ht="12.75" customHeight="1">
      <c r="A79" s="179"/>
    </row>
    <row r="80" ht="12.75" customHeight="1">
      <c r="A80" s="179"/>
    </row>
    <row r="81" ht="12.75" customHeight="1">
      <c r="A81" s="179"/>
    </row>
    <row r="82" ht="12.75" customHeight="1">
      <c r="A82" s="179"/>
    </row>
    <row r="83" ht="12.75" customHeight="1">
      <c r="A83" s="179"/>
    </row>
    <row r="84" ht="12.75" customHeight="1">
      <c r="A84" s="179"/>
    </row>
    <row r="85" ht="12.75" customHeight="1">
      <c r="A85" s="179"/>
    </row>
    <row r="86" ht="12.75" customHeight="1">
      <c r="A86" s="179"/>
    </row>
    <row r="87" ht="12.75" customHeight="1">
      <c r="A87" s="179"/>
    </row>
    <row r="88" ht="12.75" customHeight="1">
      <c r="A88" s="179"/>
    </row>
    <row r="89" ht="12.75" customHeight="1">
      <c r="A89" s="179"/>
    </row>
    <row r="90" ht="12.75" customHeight="1">
      <c r="A90" s="179"/>
    </row>
    <row r="91" ht="12.75" customHeight="1">
      <c r="A91" s="179"/>
    </row>
    <row r="92" ht="12.75" customHeight="1">
      <c r="A92" s="179"/>
    </row>
    <row r="93" ht="12.75" customHeight="1">
      <c r="A93" s="179"/>
    </row>
    <row r="94" ht="12.75" customHeight="1">
      <c r="A94" s="179"/>
    </row>
    <row r="95" ht="12.75" customHeight="1">
      <c r="A95" s="179"/>
    </row>
    <row r="96" ht="12.75" customHeight="1">
      <c r="A96" s="179"/>
    </row>
    <row r="97" ht="12.75" customHeight="1">
      <c r="A97" s="179"/>
    </row>
    <row r="98" ht="12.75" customHeight="1">
      <c r="A98" s="179"/>
    </row>
    <row r="99" ht="12.75" customHeight="1">
      <c r="A99" s="179"/>
    </row>
    <row r="100" ht="12.75" customHeight="1">
      <c r="A100" s="179"/>
    </row>
    <row r="101" ht="12.75" customHeight="1">
      <c r="A101" s="179"/>
    </row>
    <row r="102" ht="12.75" customHeight="1">
      <c r="A102" s="179"/>
    </row>
    <row r="103" ht="12.75" customHeight="1">
      <c r="A103" s="179"/>
    </row>
    <row r="104" ht="12.75">
      <c r="A104" s="179"/>
    </row>
    <row r="105" ht="12.75">
      <c r="A105" s="179"/>
    </row>
    <row r="106" ht="12.75">
      <c r="A106" s="179"/>
    </row>
    <row r="107" ht="12.75">
      <c r="A107" s="179"/>
    </row>
    <row r="108" ht="12.75">
      <c r="A108" s="179"/>
    </row>
    <row r="109" ht="12.75">
      <c r="A109" s="179"/>
    </row>
    <row r="110" ht="12.75">
      <c r="A110" s="179"/>
    </row>
    <row r="111" ht="12.75">
      <c r="A111" s="179"/>
    </row>
    <row r="112" ht="12.75">
      <c r="A112" s="179"/>
    </row>
    <row r="113" ht="12.75">
      <c r="A113" s="179"/>
    </row>
    <row r="114" ht="12.75">
      <c r="A114" s="179"/>
    </row>
    <row r="115" ht="12.75">
      <c r="A115" s="179"/>
    </row>
    <row r="116" ht="12.75">
      <c r="A116" s="179"/>
    </row>
    <row r="117" ht="12.75">
      <c r="A117" s="179"/>
    </row>
    <row r="118" ht="12.75">
      <c r="A118" s="179"/>
    </row>
    <row r="119" ht="12.75">
      <c r="A119" s="179"/>
    </row>
    <row r="120" ht="12.75">
      <c r="A120" s="179"/>
    </row>
    <row r="121" ht="12.75">
      <c r="A121" s="179"/>
    </row>
    <row r="122" ht="12.75">
      <c r="A122" s="179"/>
    </row>
    <row r="123" ht="12.75">
      <c r="A123" s="179"/>
    </row>
    <row r="124" ht="12.75">
      <c r="A124" s="179"/>
    </row>
    <row r="125" ht="12.75">
      <c r="A125" s="179"/>
    </row>
    <row r="126" ht="12.75">
      <c r="A126" s="179"/>
    </row>
    <row r="127" ht="12.75">
      <c r="A127" s="179"/>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T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9.140625" defaultRowHeight="12.75"/>
  <cols>
    <col min="1" max="1" width="70.00390625" style="42" bestFit="1" customWidth="1"/>
    <col min="2" max="2" width="8.7109375" style="99" customWidth="1"/>
    <col min="3" max="6" width="8.7109375" style="6" customWidth="1"/>
    <col min="7" max="8" width="8.7109375" style="99" customWidth="1"/>
    <col min="9" max="9" width="2.28125" style="5" customWidth="1"/>
    <col min="10" max="16384" width="9.140625" style="5" customWidth="1"/>
  </cols>
  <sheetData>
    <row r="1" spans="1:71" s="9" customFormat="1" ht="19.5" customHeight="1">
      <c r="A1" s="176" t="s">
        <v>138</v>
      </c>
      <c r="B1" s="19"/>
      <c r="G1" s="19"/>
      <c r="H1" s="19"/>
      <c r="I1" s="10"/>
      <c r="J1" s="19"/>
      <c r="K1" s="19"/>
      <c r="L1" s="19"/>
      <c r="M1" s="19"/>
      <c r="N1" s="19"/>
      <c r="P1" s="19"/>
      <c r="Q1" s="19"/>
      <c r="R1" s="10"/>
      <c r="S1" s="10"/>
      <c r="T1" s="19"/>
      <c r="U1" s="19"/>
      <c r="V1" s="19"/>
      <c r="W1" s="19"/>
      <c r="X1" s="19"/>
      <c r="Y1" s="19"/>
      <c r="Z1" s="19"/>
      <c r="AA1" s="19"/>
      <c r="AB1" s="19"/>
      <c r="AD1" s="10"/>
      <c r="AE1" s="19"/>
      <c r="AF1" s="10"/>
      <c r="AG1" s="10"/>
      <c r="AH1" s="10"/>
      <c r="AI1" s="19"/>
      <c r="AJ1" s="19"/>
      <c r="AK1" s="19"/>
      <c r="AL1" s="19"/>
      <c r="AM1" s="19"/>
      <c r="AN1" s="19"/>
      <c r="AO1" s="19"/>
      <c r="AP1" s="19"/>
      <c r="AS1" s="10"/>
      <c r="AT1" s="19"/>
      <c r="AU1" s="10"/>
      <c r="AV1" s="10"/>
      <c r="AW1" s="10"/>
      <c r="AX1" s="19"/>
      <c r="AY1" s="19"/>
      <c r="AZ1" s="19"/>
      <c r="BA1" s="19"/>
      <c r="BB1" s="19"/>
      <c r="BC1" s="19"/>
      <c r="BD1" s="19"/>
      <c r="BE1" s="19"/>
      <c r="BG1" s="19"/>
      <c r="BH1" s="19"/>
      <c r="BI1" s="10"/>
      <c r="BJ1" s="10"/>
      <c r="BK1" s="10"/>
      <c r="BL1" s="19"/>
      <c r="BM1" s="19"/>
      <c r="BN1" s="19"/>
      <c r="BO1" s="19"/>
      <c r="BP1" s="19"/>
      <c r="BQ1" s="19"/>
      <c r="BR1" s="19"/>
      <c r="BS1" s="19"/>
    </row>
    <row r="2" spans="1:71" s="9" customFormat="1" ht="19.5" customHeight="1">
      <c r="A2" s="177" t="str">
        <f>'Balance Sheets'!A2</f>
        <v>By segments and quarters as of 31 March 2014</v>
      </c>
      <c r="B2" s="19"/>
      <c r="G2" s="19"/>
      <c r="H2" s="19"/>
      <c r="I2" s="10"/>
      <c r="J2" s="19"/>
      <c r="K2" s="19"/>
      <c r="L2" s="19"/>
      <c r="M2" s="19"/>
      <c r="N2" s="19"/>
      <c r="P2" s="19"/>
      <c r="Q2" s="19"/>
      <c r="R2" s="10"/>
      <c r="S2" s="10"/>
      <c r="T2" s="19"/>
      <c r="U2" s="19"/>
      <c r="V2" s="19"/>
      <c r="W2" s="19"/>
      <c r="X2" s="19"/>
      <c r="Y2" s="19"/>
      <c r="Z2" s="19"/>
      <c r="AA2" s="19"/>
      <c r="AB2" s="19"/>
      <c r="AD2" s="10"/>
      <c r="AE2" s="19"/>
      <c r="AF2" s="10"/>
      <c r="AG2" s="10"/>
      <c r="AH2" s="10"/>
      <c r="AI2" s="19"/>
      <c r="AJ2" s="19"/>
      <c r="AK2" s="19"/>
      <c r="AL2" s="19"/>
      <c r="AM2" s="19"/>
      <c r="AN2" s="19"/>
      <c r="AO2" s="19"/>
      <c r="AP2" s="19"/>
      <c r="AS2" s="10"/>
      <c r="AT2" s="19"/>
      <c r="AU2" s="10"/>
      <c r="AV2" s="10"/>
      <c r="AW2" s="10"/>
      <c r="AX2" s="19"/>
      <c r="AY2" s="19"/>
      <c r="AZ2" s="19"/>
      <c r="BA2" s="19"/>
      <c r="BB2" s="19"/>
      <c r="BC2" s="19"/>
      <c r="BD2" s="19"/>
      <c r="BE2" s="19"/>
      <c r="BG2" s="19"/>
      <c r="BH2" s="19"/>
      <c r="BI2" s="10"/>
      <c r="BJ2" s="10"/>
      <c r="BK2" s="10"/>
      <c r="BL2" s="19"/>
      <c r="BM2" s="19"/>
      <c r="BN2" s="19"/>
      <c r="BO2" s="19"/>
      <c r="BP2" s="19"/>
      <c r="BQ2" s="19"/>
      <c r="BR2" s="19"/>
      <c r="BS2" s="19"/>
    </row>
    <row r="3" spans="1:71" s="14" customFormat="1" ht="12" customHeight="1">
      <c r="A3" s="178"/>
      <c r="B3" s="21"/>
      <c r="G3" s="21"/>
      <c r="H3" s="21"/>
      <c r="I3" s="8"/>
      <c r="J3" s="21"/>
      <c r="K3" s="21"/>
      <c r="L3" s="21"/>
      <c r="M3" s="21"/>
      <c r="N3" s="21"/>
      <c r="P3" s="21"/>
      <c r="Q3" s="21"/>
      <c r="R3" s="8"/>
      <c r="S3" s="8"/>
      <c r="T3" s="21"/>
      <c r="U3" s="21"/>
      <c r="V3" s="21"/>
      <c r="W3" s="21"/>
      <c r="X3" s="21"/>
      <c r="Y3" s="21"/>
      <c r="Z3" s="21"/>
      <c r="AA3" s="21"/>
      <c r="AB3" s="21"/>
      <c r="AD3" s="8"/>
      <c r="AE3" s="21"/>
      <c r="AF3" s="8"/>
      <c r="AG3" s="8"/>
      <c r="AH3" s="8"/>
      <c r="AI3" s="21"/>
      <c r="AJ3" s="21"/>
      <c r="AK3" s="21"/>
      <c r="AL3" s="21"/>
      <c r="AM3" s="21"/>
      <c r="AN3" s="21"/>
      <c r="AO3" s="21"/>
      <c r="AP3" s="21"/>
      <c r="AS3" s="8"/>
      <c r="AT3" s="21"/>
      <c r="AU3" s="8"/>
      <c r="AV3" s="8"/>
      <c r="AW3" s="8"/>
      <c r="AX3" s="21"/>
      <c r="AY3" s="21"/>
      <c r="AZ3" s="21"/>
      <c r="BA3" s="21"/>
      <c r="BB3" s="21"/>
      <c r="BC3" s="21"/>
      <c r="BD3" s="21"/>
      <c r="BE3" s="21"/>
      <c r="BG3" s="21"/>
      <c r="BH3" s="21"/>
      <c r="BI3" s="8"/>
      <c r="BJ3" s="8"/>
      <c r="BK3" s="8"/>
      <c r="BL3" s="21"/>
      <c r="BM3" s="21"/>
      <c r="BN3" s="21"/>
      <c r="BO3" s="21"/>
      <c r="BP3" s="21"/>
      <c r="BQ3" s="21"/>
      <c r="BR3" s="21"/>
      <c r="BS3" s="21"/>
    </row>
    <row r="4" spans="1:8" s="42" customFormat="1" ht="18">
      <c r="A4" s="176" t="s">
        <v>21</v>
      </c>
      <c r="B4" s="95"/>
      <c r="C4" s="96"/>
      <c r="D4" s="96"/>
      <c r="E4" s="96"/>
      <c r="F4" s="96"/>
      <c r="G4" s="95"/>
      <c r="H4" s="95"/>
    </row>
    <row r="5" spans="2:8" s="42" customFormat="1" ht="9" customHeight="1">
      <c r="B5" s="97"/>
      <c r="C5" s="40"/>
      <c r="D5" s="40"/>
      <c r="E5" s="40"/>
      <c r="F5" s="40"/>
      <c r="G5" s="97"/>
      <c r="H5" s="97"/>
    </row>
    <row r="6" spans="1:9" ht="19.5" customHeight="1" thickBot="1">
      <c r="A6" s="98" t="s">
        <v>69</v>
      </c>
      <c r="B6" s="90" t="s">
        <v>127</v>
      </c>
      <c r="C6" s="41" t="s">
        <v>129</v>
      </c>
      <c r="D6" s="41" t="s">
        <v>130</v>
      </c>
      <c r="E6" s="41" t="s">
        <v>132</v>
      </c>
      <c r="F6" s="41">
        <v>2013</v>
      </c>
      <c r="G6" s="90" t="s">
        <v>134</v>
      </c>
      <c r="H6" s="18" t="s">
        <v>135</v>
      </c>
      <c r="I6" s="131"/>
    </row>
    <row r="7" spans="1:9" ht="12.75">
      <c r="A7" s="43" t="s">
        <v>79</v>
      </c>
      <c r="B7" s="45">
        <v>15197</v>
      </c>
      <c r="C7" s="44">
        <v>10754</v>
      </c>
      <c r="D7" s="44">
        <v>10651</v>
      </c>
      <c r="E7" s="44">
        <v>9977</v>
      </c>
      <c r="F7" s="44">
        <f>SUM(B7:E7)</f>
        <v>46579</v>
      </c>
      <c r="G7" s="45">
        <v>15217</v>
      </c>
      <c r="H7" s="220">
        <f>IF(OR(AND(B7&lt;0,G7&gt;0),AND(B7&gt;0,G7&lt;0),B7=0,B7="-",G7="-"),"-",(G7-B7)/B7)</f>
        <v>0.001316049220240837</v>
      </c>
      <c r="I7" s="132"/>
    </row>
    <row r="8" spans="1:9" ht="12.75">
      <c r="A8" s="46" t="s">
        <v>24</v>
      </c>
      <c r="B8" s="45">
        <v>-1310</v>
      </c>
      <c r="C8" s="49">
        <v>-1121</v>
      </c>
      <c r="D8" s="49">
        <v>-859</v>
      </c>
      <c r="E8" s="49">
        <v>-692</v>
      </c>
      <c r="F8" s="44">
        <f aca="true" t="shared" si="0" ref="F8:F15">SUM(B8:E8)</f>
        <v>-3982</v>
      </c>
      <c r="G8" s="45">
        <v>-1227</v>
      </c>
      <c r="H8" s="129">
        <f aca="true" t="shared" si="1" ref="H8:H39">IF(OR(AND(B8&lt;0,G8&gt;0),AND(B8&gt;0,G8&lt;0),B8=0,B8="-",G8="-"),"-",(G8-B8)/B8)</f>
        <v>-0.0633587786259542</v>
      </c>
      <c r="I8" s="132"/>
    </row>
    <row r="9" spans="1:9" ht="12.75">
      <c r="A9" s="47" t="s">
        <v>25</v>
      </c>
      <c r="B9" s="50">
        <v>-3575</v>
      </c>
      <c r="C9" s="48">
        <v>746</v>
      </c>
      <c r="D9" s="48">
        <v>976</v>
      </c>
      <c r="E9" s="48">
        <v>1303</v>
      </c>
      <c r="F9" s="405">
        <f t="shared" si="0"/>
        <v>-550</v>
      </c>
      <c r="G9" s="50">
        <v>-3580</v>
      </c>
      <c r="H9" s="133">
        <f t="shared" si="1"/>
        <v>0.0013986013986013986</v>
      </c>
      <c r="I9" s="134"/>
    </row>
    <row r="10" spans="1:9" s="6" customFormat="1" ht="12.75">
      <c r="A10" s="43" t="s">
        <v>3</v>
      </c>
      <c r="B10" s="45">
        <f>SUM(B7:B9)</f>
        <v>10312</v>
      </c>
      <c r="C10" s="44">
        <f>SUM(C7:C9)</f>
        <v>10379</v>
      </c>
      <c r="D10" s="44">
        <f>SUM(D7:D9)</f>
        <v>10768</v>
      </c>
      <c r="E10" s="44">
        <f>SUM(E7:E9)</f>
        <v>10588</v>
      </c>
      <c r="F10" s="44">
        <f>SUM(B10:E10)</f>
        <v>42047</v>
      </c>
      <c r="G10" s="45">
        <f>SUM(G7:G9)</f>
        <v>10410</v>
      </c>
      <c r="H10" s="129">
        <f t="shared" si="1"/>
        <v>0.009503491078355315</v>
      </c>
      <c r="I10" s="99"/>
    </row>
    <row r="11" spans="1:9" ht="12.75">
      <c r="A11" s="46" t="s">
        <v>4</v>
      </c>
      <c r="B11" s="45">
        <v>887</v>
      </c>
      <c r="C11" s="49">
        <v>932</v>
      </c>
      <c r="D11" s="49">
        <v>886</v>
      </c>
      <c r="E11" s="49">
        <v>890</v>
      </c>
      <c r="F11" s="44">
        <f>SUM(B11:E11)</f>
        <v>3595</v>
      </c>
      <c r="G11" s="45">
        <v>853</v>
      </c>
      <c r="H11" s="129">
        <f t="shared" si="1"/>
        <v>-0.038331454340473504</v>
      </c>
      <c r="I11" s="132"/>
    </row>
    <row r="12" spans="1:9" ht="12.75">
      <c r="A12" s="46" t="s">
        <v>38</v>
      </c>
      <c r="B12" s="45">
        <v>8</v>
      </c>
      <c r="C12" s="49">
        <v>-35</v>
      </c>
      <c r="D12" s="49">
        <v>-35</v>
      </c>
      <c r="E12" s="49">
        <v>-14</v>
      </c>
      <c r="F12" s="44">
        <f t="shared" si="0"/>
        <v>-76</v>
      </c>
      <c r="G12" s="45">
        <v>14</v>
      </c>
      <c r="H12" s="129">
        <f t="shared" si="1"/>
        <v>0.75</v>
      </c>
      <c r="I12" s="132"/>
    </row>
    <row r="13" spans="1:9" ht="12.75">
      <c r="A13" s="46" t="s">
        <v>51</v>
      </c>
      <c r="B13" s="45">
        <v>15</v>
      </c>
      <c r="C13" s="49">
        <v>15</v>
      </c>
      <c r="D13" s="49">
        <v>14</v>
      </c>
      <c r="E13" s="49">
        <v>25</v>
      </c>
      <c r="F13" s="44">
        <f t="shared" si="0"/>
        <v>69</v>
      </c>
      <c r="G13" s="45">
        <v>26</v>
      </c>
      <c r="H13" s="129">
        <f t="shared" si="1"/>
        <v>0.7333333333333333</v>
      </c>
      <c r="I13" s="132"/>
    </row>
    <row r="14" spans="1:9" ht="12.75">
      <c r="A14" s="46" t="s">
        <v>26</v>
      </c>
      <c r="B14" s="45">
        <v>290</v>
      </c>
      <c r="C14" s="49">
        <v>307</v>
      </c>
      <c r="D14" s="49">
        <v>318</v>
      </c>
      <c r="E14" s="49">
        <v>311</v>
      </c>
      <c r="F14" s="44">
        <f t="shared" si="0"/>
        <v>1226</v>
      </c>
      <c r="G14" s="45">
        <v>306</v>
      </c>
      <c r="H14" s="129">
        <f t="shared" si="1"/>
        <v>0.05517241379310345</v>
      </c>
      <c r="I14" s="132"/>
    </row>
    <row r="15" spans="1:9" s="7" customFormat="1" ht="12.75">
      <c r="A15" s="68" t="s">
        <v>0</v>
      </c>
      <c r="B15" s="45">
        <v>8</v>
      </c>
      <c r="C15" s="49">
        <v>11</v>
      </c>
      <c r="D15" s="49">
        <v>10</v>
      </c>
      <c r="E15" s="49">
        <v>18</v>
      </c>
      <c r="F15" s="44">
        <f t="shared" si="0"/>
        <v>47</v>
      </c>
      <c r="G15" s="45">
        <v>29</v>
      </c>
      <c r="H15" s="133">
        <f t="shared" si="1"/>
        <v>2.625</v>
      </c>
      <c r="I15" s="135"/>
    </row>
    <row r="16" spans="1:9" ht="12.75">
      <c r="A16" s="108" t="s">
        <v>27</v>
      </c>
      <c r="B16" s="152">
        <f aca="true" t="shared" si="2" ref="B16:G16">SUM(B10:B15)</f>
        <v>11520</v>
      </c>
      <c r="C16" s="151">
        <f t="shared" si="2"/>
        <v>11609</v>
      </c>
      <c r="D16" s="151">
        <f t="shared" si="2"/>
        <v>11961</v>
      </c>
      <c r="E16" s="151">
        <f t="shared" si="2"/>
        <v>11818</v>
      </c>
      <c r="F16" s="151">
        <f t="shared" si="2"/>
        <v>46908</v>
      </c>
      <c r="G16" s="152">
        <f t="shared" si="2"/>
        <v>11638</v>
      </c>
      <c r="H16" s="133">
        <f t="shared" si="1"/>
        <v>0.010243055555555556</v>
      </c>
      <c r="I16" s="136"/>
    </row>
    <row r="17" spans="1:9" ht="12.75">
      <c r="A17" s="46" t="s">
        <v>9</v>
      </c>
      <c r="B17" s="45">
        <v>-6813</v>
      </c>
      <c r="C17" s="49">
        <v>-6984</v>
      </c>
      <c r="D17" s="49">
        <v>-7233</v>
      </c>
      <c r="E17" s="49">
        <v>-6683</v>
      </c>
      <c r="F17" s="44">
        <f aca="true" t="shared" si="3" ref="F17:F25">SUM(B17:E17)</f>
        <v>-27713</v>
      </c>
      <c r="G17" s="45">
        <v>-6727</v>
      </c>
      <c r="H17" s="129">
        <f t="shared" si="1"/>
        <v>-0.012622926757669161</v>
      </c>
      <c r="I17" s="132"/>
    </row>
    <row r="18" spans="1:9" ht="12.75">
      <c r="A18" s="46" t="s">
        <v>45</v>
      </c>
      <c r="B18" s="45">
        <v>-113</v>
      </c>
      <c r="C18" s="49">
        <v>-99</v>
      </c>
      <c r="D18" s="49">
        <v>-106</v>
      </c>
      <c r="E18" s="49">
        <v>-66</v>
      </c>
      <c r="F18" s="44">
        <f t="shared" si="3"/>
        <v>-384</v>
      </c>
      <c r="G18" s="45">
        <v>-125</v>
      </c>
      <c r="H18" s="129">
        <f t="shared" si="1"/>
        <v>0.10619469026548672</v>
      </c>
      <c r="I18" s="132"/>
    </row>
    <row r="19" spans="1:9" ht="12.75">
      <c r="A19" s="46" t="s">
        <v>36</v>
      </c>
      <c r="B19" s="45">
        <v>-15</v>
      </c>
      <c r="C19" s="49">
        <v>-7</v>
      </c>
      <c r="D19" s="49">
        <v>-9</v>
      </c>
      <c r="E19" s="49">
        <v>-21</v>
      </c>
      <c r="F19" s="44">
        <f>SUM(B19:E19)</f>
        <v>-52</v>
      </c>
      <c r="G19" s="45">
        <v>-13</v>
      </c>
      <c r="H19" s="129">
        <f t="shared" si="1"/>
        <v>-0.13333333333333333</v>
      </c>
      <c r="I19" s="132"/>
    </row>
    <row r="20" spans="1:9" ht="12.75">
      <c r="A20" s="46" t="s">
        <v>52</v>
      </c>
      <c r="B20" s="45">
        <v>-1</v>
      </c>
      <c r="C20" s="49">
        <v>-7</v>
      </c>
      <c r="D20" s="49">
        <v>-1</v>
      </c>
      <c r="E20" s="49">
        <v>-2</v>
      </c>
      <c r="F20" s="44">
        <f t="shared" si="3"/>
        <v>-11</v>
      </c>
      <c r="G20" s="45">
        <v>-5</v>
      </c>
      <c r="H20" s="129">
        <f t="shared" si="1"/>
        <v>4</v>
      </c>
      <c r="I20" s="132"/>
    </row>
    <row r="21" spans="1:9" ht="12.75">
      <c r="A21" s="46" t="s">
        <v>12</v>
      </c>
      <c r="B21" s="45">
        <v>-68</v>
      </c>
      <c r="C21" s="49">
        <v>-77</v>
      </c>
      <c r="D21" s="49">
        <v>-88</v>
      </c>
      <c r="E21" s="49">
        <v>-82</v>
      </c>
      <c r="F21" s="44">
        <f>SUM(B21:E21)</f>
        <v>-315</v>
      </c>
      <c r="G21" s="45">
        <v>-69</v>
      </c>
      <c r="H21" s="129">
        <f t="shared" si="1"/>
        <v>0.014705882352941176</v>
      </c>
      <c r="I21" s="132"/>
    </row>
    <row r="22" spans="1:9" ht="12.75">
      <c r="A22" s="46" t="s">
        <v>148</v>
      </c>
      <c r="B22" s="45">
        <v>-2909</v>
      </c>
      <c r="C22" s="49">
        <v>-2976</v>
      </c>
      <c r="D22" s="49">
        <v>-2976</v>
      </c>
      <c r="E22" s="49">
        <v>-3081</v>
      </c>
      <c r="F22" s="44">
        <f t="shared" si="3"/>
        <v>-11942</v>
      </c>
      <c r="G22" s="45">
        <v>-2912</v>
      </c>
      <c r="H22" s="129">
        <f t="shared" si="1"/>
        <v>0.0010312822275696115</v>
      </c>
      <c r="I22" s="132"/>
    </row>
    <row r="23" spans="1:9" ht="12.75">
      <c r="A23" s="46" t="s">
        <v>14</v>
      </c>
      <c r="B23" s="45">
        <v>-275</v>
      </c>
      <c r="C23" s="49">
        <v>-273</v>
      </c>
      <c r="D23" s="49">
        <v>-295</v>
      </c>
      <c r="E23" s="49">
        <v>-298</v>
      </c>
      <c r="F23" s="44">
        <f>SUM(B23:E23)</f>
        <v>-1141</v>
      </c>
      <c r="G23" s="45">
        <v>-291</v>
      </c>
      <c r="H23" s="129">
        <f t="shared" si="1"/>
        <v>0.05818181818181818</v>
      </c>
      <c r="I23" s="132"/>
    </row>
    <row r="24" spans="1:9" ht="12.75">
      <c r="A24" s="46" t="s">
        <v>16</v>
      </c>
      <c r="B24" s="45">
        <v>-2</v>
      </c>
      <c r="C24" s="49">
        <v>-1</v>
      </c>
      <c r="D24" s="49">
        <v>-10</v>
      </c>
      <c r="E24" s="49">
        <v>-48</v>
      </c>
      <c r="F24" s="44">
        <f>SUM(B24:E24)</f>
        <v>-61</v>
      </c>
      <c r="G24" s="45">
        <v>-1</v>
      </c>
      <c r="H24" s="129">
        <f t="shared" si="1"/>
        <v>-0.5</v>
      </c>
      <c r="I24" s="132"/>
    </row>
    <row r="25" spans="1:14" s="7" customFormat="1" ht="12.75">
      <c r="A25" s="68" t="s">
        <v>1</v>
      </c>
      <c r="B25" s="45">
        <v>-5</v>
      </c>
      <c r="C25" s="49">
        <v>-6</v>
      </c>
      <c r="D25" s="49">
        <v>-7</v>
      </c>
      <c r="E25" s="49">
        <v>-3</v>
      </c>
      <c r="F25" s="44">
        <f t="shared" si="3"/>
        <v>-21</v>
      </c>
      <c r="G25" s="45">
        <v>-6</v>
      </c>
      <c r="H25" s="133">
        <f t="shared" si="1"/>
        <v>0.2</v>
      </c>
      <c r="I25" s="135"/>
      <c r="N25" s="5"/>
    </row>
    <row r="26" spans="1:9" ht="13.5" thickBot="1">
      <c r="A26" s="107" t="s">
        <v>28</v>
      </c>
      <c r="B26" s="172">
        <f aca="true" t="shared" si="4" ref="B26:G26">SUM(B17:B25)</f>
        <v>-10201</v>
      </c>
      <c r="C26" s="171">
        <f t="shared" si="4"/>
        <v>-10430</v>
      </c>
      <c r="D26" s="171">
        <f t="shared" si="4"/>
        <v>-10725</v>
      </c>
      <c r="E26" s="171">
        <f t="shared" si="4"/>
        <v>-10284</v>
      </c>
      <c r="F26" s="171">
        <f t="shared" si="4"/>
        <v>-41640</v>
      </c>
      <c r="G26" s="172">
        <f t="shared" si="4"/>
        <v>-10149</v>
      </c>
      <c r="H26" s="156">
        <f t="shared" si="1"/>
        <v>-0.0050975394569159884</v>
      </c>
      <c r="I26" s="173"/>
    </row>
    <row r="27" spans="1:9" ht="13.5" thickBot="1">
      <c r="A27" s="94" t="s">
        <v>29</v>
      </c>
      <c r="B27" s="65">
        <f aca="true" t="shared" si="5" ref="B27:G27">B16+B26</f>
        <v>1319</v>
      </c>
      <c r="C27" s="51">
        <f t="shared" si="5"/>
        <v>1179</v>
      </c>
      <c r="D27" s="51">
        <f t="shared" si="5"/>
        <v>1236</v>
      </c>
      <c r="E27" s="51">
        <f t="shared" si="5"/>
        <v>1534</v>
      </c>
      <c r="F27" s="51">
        <f t="shared" si="5"/>
        <v>5268</v>
      </c>
      <c r="G27" s="65">
        <f t="shared" si="5"/>
        <v>1489</v>
      </c>
      <c r="H27" s="156">
        <f t="shared" si="1"/>
        <v>0.1288855193328279</v>
      </c>
      <c r="I27" s="137"/>
    </row>
    <row r="28" spans="1:9" ht="12.75">
      <c r="A28" s="46" t="s">
        <v>39</v>
      </c>
      <c r="B28" s="45">
        <v>-9</v>
      </c>
      <c r="C28" s="49">
        <v>23</v>
      </c>
      <c r="D28" s="49">
        <v>-7</v>
      </c>
      <c r="E28" s="49">
        <v>19</v>
      </c>
      <c r="F28" s="44">
        <f>SUM(B28:E28)</f>
        <v>26</v>
      </c>
      <c r="G28" s="45">
        <v>-59</v>
      </c>
      <c r="H28" s="129">
        <f t="shared" si="1"/>
        <v>5.555555555555555</v>
      </c>
      <c r="I28" s="132"/>
    </row>
    <row r="29" spans="1:9" ht="12.75">
      <c r="A29" s="46" t="s">
        <v>73</v>
      </c>
      <c r="B29" s="45">
        <v>156</v>
      </c>
      <c r="C29" s="49">
        <v>229</v>
      </c>
      <c r="D29" s="49">
        <v>78</v>
      </c>
      <c r="E29" s="49">
        <v>57</v>
      </c>
      <c r="F29" s="44">
        <f>SUM(B29:E29)</f>
        <v>520</v>
      </c>
      <c r="G29" s="45">
        <v>83</v>
      </c>
      <c r="H29" s="129">
        <f t="shared" si="1"/>
        <v>-0.46794871794871795</v>
      </c>
      <c r="I29" s="132"/>
    </row>
    <row r="30" spans="1:9" ht="12.75">
      <c r="A30" s="46" t="s">
        <v>54</v>
      </c>
      <c r="B30" s="45">
        <v>-16</v>
      </c>
      <c r="C30" s="49">
        <v>-35</v>
      </c>
      <c r="D30" s="49">
        <v>-130</v>
      </c>
      <c r="E30" s="49">
        <v>-36</v>
      </c>
      <c r="F30" s="44">
        <f>SUM(B30:E30)</f>
        <v>-217</v>
      </c>
      <c r="G30" s="45">
        <v>-57</v>
      </c>
      <c r="H30" s="129">
        <f t="shared" si="1"/>
        <v>2.5625</v>
      </c>
      <c r="I30" s="132"/>
    </row>
    <row r="31" spans="1:9" ht="12.75">
      <c r="A31" s="46" t="s">
        <v>147</v>
      </c>
      <c r="B31" s="394">
        <v>0</v>
      </c>
      <c r="C31" s="395">
        <v>0</v>
      </c>
      <c r="D31" s="395">
        <v>0</v>
      </c>
      <c r="E31" s="395">
        <v>0</v>
      </c>
      <c r="F31" s="44">
        <f>SUM(B31:E31)</f>
        <v>0</v>
      </c>
      <c r="G31" s="45">
        <v>-537</v>
      </c>
      <c r="H31" s="129" t="str">
        <f t="shared" si="1"/>
        <v>-</v>
      </c>
      <c r="I31" s="132"/>
    </row>
    <row r="32" spans="1:9" ht="12.75">
      <c r="A32" s="47" t="s">
        <v>15</v>
      </c>
      <c r="B32" s="50">
        <v>-3</v>
      </c>
      <c r="C32" s="48">
        <v>-5</v>
      </c>
      <c r="D32" s="48">
        <v>-16</v>
      </c>
      <c r="E32" s="48">
        <v>-9</v>
      </c>
      <c r="F32" s="405">
        <f>SUM(B32:E32)</f>
        <v>-33</v>
      </c>
      <c r="G32" s="50">
        <v>-6</v>
      </c>
      <c r="H32" s="133">
        <f t="shared" si="1"/>
        <v>1</v>
      </c>
      <c r="I32" s="134"/>
    </row>
    <row r="33" spans="1:9" s="6" customFormat="1" ht="13.5" thickBot="1">
      <c r="A33" s="43" t="s">
        <v>30</v>
      </c>
      <c r="B33" s="45">
        <f aca="true" t="shared" si="6" ref="B33:G33">SUM(B28:B32)</f>
        <v>128</v>
      </c>
      <c r="C33" s="44">
        <f t="shared" si="6"/>
        <v>212</v>
      </c>
      <c r="D33" s="44">
        <f t="shared" si="6"/>
        <v>-75</v>
      </c>
      <c r="E33" s="44">
        <f t="shared" si="6"/>
        <v>31</v>
      </c>
      <c r="F33" s="44">
        <f t="shared" si="6"/>
        <v>296</v>
      </c>
      <c r="G33" s="45">
        <f t="shared" si="6"/>
        <v>-576</v>
      </c>
      <c r="H33" s="156" t="str">
        <f t="shared" si="1"/>
        <v>-</v>
      </c>
      <c r="I33" s="99"/>
    </row>
    <row r="34" spans="1:9" s="7" customFormat="1" ht="12.75">
      <c r="A34" s="223" t="s">
        <v>60</v>
      </c>
      <c r="B34" s="230">
        <f aca="true" t="shared" si="7" ref="B34:G34">B33+B27</f>
        <v>1447</v>
      </c>
      <c r="C34" s="229">
        <f t="shared" si="7"/>
        <v>1391</v>
      </c>
      <c r="D34" s="229">
        <f t="shared" si="7"/>
        <v>1161</v>
      </c>
      <c r="E34" s="229">
        <f t="shared" si="7"/>
        <v>1565</v>
      </c>
      <c r="F34" s="229">
        <f t="shared" si="7"/>
        <v>5564</v>
      </c>
      <c r="G34" s="230">
        <f t="shared" si="7"/>
        <v>913</v>
      </c>
      <c r="H34" s="129">
        <f t="shared" si="1"/>
        <v>-0.36903939184519696</v>
      </c>
      <c r="I34" s="231"/>
    </row>
    <row r="35" spans="1:9" ht="13.5" thickBot="1">
      <c r="A35" s="46" t="s">
        <v>19</v>
      </c>
      <c r="B35" s="45">
        <v>-430</v>
      </c>
      <c r="C35" s="49">
        <v>-390</v>
      </c>
      <c r="D35" s="49">
        <v>-365</v>
      </c>
      <c r="E35" s="49">
        <v>-561</v>
      </c>
      <c r="F35" s="44">
        <f>SUM(B35:E35)</f>
        <v>-1746</v>
      </c>
      <c r="G35" s="45">
        <v>-268</v>
      </c>
      <c r="H35" s="156">
        <f t="shared" si="1"/>
        <v>-0.3767441860465116</v>
      </c>
      <c r="I35" s="132"/>
    </row>
    <row r="36" spans="1:9" ht="13.5" thickBot="1">
      <c r="A36" s="94" t="s">
        <v>2</v>
      </c>
      <c r="B36" s="65">
        <f aca="true" t="shared" si="8" ref="B36:G36">SUM(B34:B35)</f>
        <v>1017</v>
      </c>
      <c r="C36" s="51">
        <f t="shared" si="8"/>
        <v>1001</v>
      </c>
      <c r="D36" s="51">
        <f t="shared" si="8"/>
        <v>796</v>
      </c>
      <c r="E36" s="51">
        <f t="shared" si="8"/>
        <v>1004</v>
      </c>
      <c r="F36" s="51">
        <f t="shared" si="8"/>
        <v>3818</v>
      </c>
      <c r="G36" s="65">
        <f t="shared" si="8"/>
        <v>645</v>
      </c>
      <c r="H36" s="156">
        <f t="shared" si="1"/>
        <v>-0.36578171091445427</v>
      </c>
      <c r="I36" s="137"/>
    </row>
    <row r="37" spans="1:9" ht="12.75">
      <c r="A37" s="119" t="s">
        <v>75</v>
      </c>
      <c r="B37" s="45"/>
      <c r="C37" s="49"/>
      <c r="D37" s="49"/>
      <c r="E37" s="49"/>
      <c r="F37" s="44"/>
      <c r="G37" s="45"/>
      <c r="H37" s="129"/>
      <c r="I37" s="132"/>
    </row>
    <row r="38" spans="1:9" s="7" customFormat="1" ht="12.75">
      <c r="A38" s="174" t="s">
        <v>71</v>
      </c>
      <c r="B38" s="145">
        <v>43</v>
      </c>
      <c r="C38" s="63">
        <v>45</v>
      </c>
      <c r="D38" s="63">
        <v>35</v>
      </c>
      <c r="E38" s="63">
        <v>45</v>
      </c>
      <c r="F38" s="404">
        <f>SUM(B38:E38)</f>
        <v>168</v>
      </c>
      <c r="G38" s="145">
        <v>44</v>
      </c>
      <c r="H38" s="129">
        <f t="shared" si="1"/>
        <v>0.023255813953488372</v>
      </c>
      <c r="I38" s="135"/>
    </row>
    <row r="39" spans="1:9" ht="13.5" thickBot="1">
      <c r="A39" s="162" t="s">
        <v>70</v>
      </c>
      <c r="B39" s="168">
        <f aca="true" t="shared" si="9" ref="B39:G39">B36-B38</f>
        <v>974</v>
      </c>
      <c r="C39" s="167">
        <f t="shared" si="9"/>
        <v>956</v>
      </c>
      <c r="D39" s="167">
        <f t="shared" si="9"/>
        <v>761</v>
      </c>
      <c r="E39" s="167">
        <f t="shared" si="9"/>
        <v>959</v>
      </c>
      <c r="F39" s="167">
        <f t="shared" si="9"/>
        <v>3650</v>
      </c>
      <c r="G39" s="168">
        <f t="shared" si="9"/>
        <v>601</v>
      </c>
      <c r="H39" s="156">
        <f t="shared" si="1"/>
        <v>-0.38295687885010266</v>
      </c>
      <c r="I39" s="131"/>
    </row>
    <row r="40" spans="1:9" ht="12.75">
      <c r="A40" s="46" t="s">
        <v>42</v>
      </c>
      <c r="B40" s="147">
        <f aca="true" t="shared" si="10" ref="B40:G40">-ROUND(B17/B10,3)</f>
        <v>0.661</v>
      </c>
      <c r="C40" s="52">
        <f t="shared" si="10"/>
        <v>0.673</v>
      </c>
      <c r="D40" s="52">
        <f t="shared" si="10"/>
        <v>0.672</v>
      </c>
      <c r="E40" s="52">
        <f t="shared" si="10"/>
        <v>0.631</v>
      </c>
      <c r="F40" s="406">
        <f t="shared" si="10"/>
        <v>0.659</v>
      </c>
      <c r="G40" s="147">
        <f t="shared" si="10"/>
        <v>0.646</v>
      </c>
      <c r="H40" s="129">
        <f>IF(OR(AND(B40&lt;0,G40&gt;0),AND(B40&gt;0,G40&lt;0),B40=0,B40="-",G40="-"),"-",(G40-B40))</f>
        <v>-0.015000000000000013</v>
      </c>
      <c r="I40" s="138" t="s">
        <v>47</v>
      </c>
    </row>
    <row r="41" spans="1:9" ht="13.5" thickBot="1">
      <c r="A41" s="46" t="s">
        <v>43</v>
      </c>
      <c r="B41" s="147">
        <f aca="true" t="shared" si="11" ref="B41:G41">-ROUND(B22/B10,3)</f>
        <v>0.282</v>
      </c>
      <c r="C41" s="52">
        <f t="shared" si="11"/>
        <v>0.287</v>
      </c>
      <c r="D41" s="52">
        <f t="shared" si="11"/>
        <v>0.276</v>
      </c>
      <c r="E41" s="52">
        <f t="shared" si="11"/>
        <v>0.291</v>
      </c>
      <c r="F41" s="406">
        <f t="shared" si="11"/>
        <v>0.284</v>
      </c>
      <c r="G41" s="147">
        <f t="shared" si="11"/>
        <v>0.28</v>
      </c>
      <c r="H41" s="156">
        <f>IF(OR(AND(B41&lt;0,G41&gt;0),AND(B41&gt;0,G41&lt;0),B41=0,B41="-",G41="-"),"-",(G41-B41))</f>
        <v>-0.0019999999999999463</v>
      </c>
      <c r="I41" s="138" t="s">
        <v>47</v>
      </c>
    </row>
    <row r="42" spans="1:9" ht="13.5" thickBot="1">
      <c r="A42" s="94" t="s">
        <v>44</v>
      </c>
      <c r="B42" s="100">
        <f aca="true" t="shared" si="12" ref="B42:G42">-ROUND((B17+B22)/B10,3)</f>
        <v>0.943</v>
      </c>
      <c r="C42" s="53">
        <f t="shared" si="12"/>
        <v>0.96</v>
      </c>
      <c r="D42" s="53">
        <f t="shared" si="12"/>
        <v>0.948</v>
      </c>
      <c r="E42" s="53">
        <f t="shared" si="12"/>
        <v>0.922</v>
      </c>
      <c r="F42" s="53">
        <f t="shared" si="12"/>
        <v>0.943</v>
      </c>
      <c r="G42" s="100">
        <f t="shared" si="12"/>
        <v>0.926</v>
      </c>
      <c r="H42" s="130">
        <f>IF(OR(AND(B42&lt;0,G42&gt;0),AND(B42&gt;0,G42&lt;0),B42=0,B42="-",G42="-"),"-",(G42-B42))</f>
        <v>-0.016999999999999904</v>
      </c>
      <c r="I42" s="139" t="s">
        <v>47</v>
      </c>
    </row>
    <row r="43" spans="1:98" s="3" customFormat="1" ht="12.75">
      <c r="A43" s="4"/>
      <c r="B43" s="38"/>
      <c r="C43" s="38"/>
      <c r="D43" s="38"/>
      <c r="E43" s="38"/>
      <c r="F43" s="38"/>
      <c r="G43" s="38"/>
      <c r="H43" s="207"/>
      <c r="I43" s="2"/>
      <c r="J43" s="38"/>
      <c r="K43" s="13"/>
      <c r="L43" s="38"/>
      <c r="M43" s="38"/>
      <c r="N43" s="38"/>
      <c r="O43" s="38"/>
      <c r="P43" s="13"/>
      <c r="Q43" s="38"/>
      <c r="R43" s="38"/>
      <c r="S43" s="38"/>
      <c r="T43" s="207"/>
      <c r="U43" s="2"/>
      <c r="V43" s="38"/>
      <c r="W43" s="38"/>
      <c r="X43" s="38"/>
      <c r="Y43" s="38"/>
      <c r="Z43" s="13"/>
      <c r="AA43" s="38"/>
      <c r="AB43" s="38"/>
      <c r="AC43" s="38"/>
      <c r="AD43" s="38"/>
      <c r="AE43" s="13"/>
      <c r="AF43" s="38"/>
      <c r="AG43" s="38"/>
      <c r="AH43" s="38"/>
      <c r="AI43" s="207"/>
      <c r="AJ43" s="2"/>
      <c r="AK43" s="38"/>
      <c r="AL43" s="38"/>
      <c r="AM43" s="38"/>
      <c r="AN43" s="38"/>
      <c r="AO43" s="13"/>
      <c r="AP43" s="38"/>
      <c r="AQ43" s="38"/>
      <c r="AR43" s="38"/>
      <c r="AS43" s="38"/>
      <c r="AT43" s="13"/>
      <c r="AU43" s="38"/>
      <c r="AV43" s="38"/>
      <c r="AW43" s="38"/>
      <c r="AX43" s="207"/>
      <c r="AY43" s="2"/>
      <c r="AZ43" s="38"/>
      <c r="BA43" s="38"/>
      <c r="BB43" s="38"/>
      <c r="BC43" s="38"/>
      <c r="BD43" s="13"/>
      <c r="BE43" s="38"/>
      <c r="BF43" s="38"/>
      <c r="BG43" s="38"/>
      <c r="BH43" s="38"/>
      <c r="BI43" s="13"/>
      <c r="BJ43" s="38"/>
      <c r="BK43" s="38"/>
      <c r="BL43" s="38"/>
      <c r="BM43" s="207"/>
      <c r="BN43" s="2"/>
      <c r="BO43" s="38"/>
      <c r="BP43" s="38"/>
      <c r="BQ43" s="38"/>
      <c r="BR43" s="38"/>
      <c r="BS43" s="13"/>
      <c r="BT43" s="38"/>
      <c r="BU43" s="13"/>
      <c r="BV43" s="38"/>
      <c r="BW43" s="38"/>
      <c r="BX43" s="13"/>
      <c r="BY43" s="38"/>
      <c r="BZ43" s="38"/>
      <c r="CA43" s="38"/>
      <c r="CB43" s="207"/>
      <c r="CC43" s="2"/>
      <c r="CD43"/>
      <c r="CE43"/>
      <c r="CF43"/>
      <c r="CG43"/>
      <c r="CH43"/>
      <c r="CI43"/>
      <c r="CJ43"/>
      <c r="CK43"/>
      <c r="CL43"/>
      <c r="CM43"/>
      <c r="CN43"/>
      <c r="CO43"/>
      <c r="CP43"/>
      <c r="CQ43"/>
      <c r="CR43"/>
      <c r="CT43" s="157"/>
    </row>
    <row r="44" spans="1:87" s="7" customFormat="1" ht="45">
      <c r="A44" s="369" t="s">
        <v>80</v>
      </c>
      <c r="B44" s="286"/>
      <c r="C44" s="286"/>
      <c r="D44" s="286"/>
      <c r="E44" s="286"/>
      <c r="F44" s="286"/>
      <c r="G44" s="286"/>
      <c r="H44" s="288"/>
      <c r="I44" s="288"/>
      <c r="J44" s="288"/>
      <c r="K44" s="288"/>
      <c r="L44" s="286"/>
      <c r="M44" s="288"/>
      <c r="N44" s="288"/>
      <c r="O44" s="288"/>
      <c r="P44" s="287"/>
      <c r="R44" s="288"/>
      <c r="S44" s="288"/>
      <c r="T44" s="288"/>
      <c r="U44" s="289"/>
      <c r="V44" s="288"/>
      <c r="W44" s="288"/>
      <c r="X44" s="288"/>
      <c r="Y44" s="286"/>
      <c r="Z44" s="288"/>
      <c r="AA44" s="288"/>
      <c r="AB44" s="288"/>
      <c r="AC44" s="287"/>
      <c r="AE44" s="288"/>
      <c r="AF44" s="288"/>
      <c r="AG44" s="288"/>
      <c r="AH44" s="289"/>
      <c r="AI44" s="288"/>
      <c r="AJ44" s="288"/>
      <c r="AK44" s="288"/>
      <c r="AL44" s="286"/>
      <c r="AM44" s="288"/>
      <c r="AN44" s="288"/>
      <c r="AO44" s="288"/>
      <c r="AP44" s="287"/>
      <c r="AR44" s="288"/>
      <c r="AS44" s="288"/>
      <c r="AT44" s="288"/>
      <c r="AU44" s="289"/>
      <c r="AV44" s="288"/>
      <c r="AW44" s="288"/>
      <c r="AX44" s="288"/>
      <c r="AY44" s="286"/>
      <c r="AZ44" s="288"/>
      <c r="BA44" s="288"/>
      <c r="BB44" s="288"/>
      <c r="BC44" s="287"/>
      <c r="BE44" s="288"/>
      <c r="BF44" s="288"/>
      <c r="BG44" s="288"/>
      <c r="BH44" s="289"/>
      <c r="BI44" s="288"/>
      <c r="BJ44" s="288"/>
      <c r="BK44" s="288"/>
      <c r="BL44" s="286"/>
      <c r="BM44" s="288"/>
      <c r="BN44" s="288"/>
      <c r="BO44" s="286"/>
      <c r="BP44" s="287"/>
      <c r="CC44" s="254"/>
      <c r="CD44" s="256"/>
      <c r="CE44" s="254"/>
      <c r="CF44" s="254"/>
      <c r="CG44" s="283"/>
      <c r="CH44" s="252"/>
      <c r="CI44" s="253"/>
    </row>
  </sheetData>
  <sheetProtection/>
  <printOptions/>
  <pageMargins left="0.354330708661417" right="0.275590551181102" top="0.590551181102362" bottom="0.275590551181102" header="0.31496062992126" footer="0.196850393700787"/>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J47"/>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9.140625" defaultRowHeight="12.75"/>
  <cols>
    <col min="1" max="1" width="70.00390625" style="42" bestFit="1" customWidth="1"/>
    <col min="2" max="7" width="8.7109375" style="99" customWidth="1"/>
    <col min="8" max="8" width="9.140625" style="7" bestFit="1" customWidth="1"/>
    <col min="9" max="9" width="1.7109375" style="7" customWidth="1"/>
    <col min="10" max="16384" width="9.140625" style="5" customWidth="1"/>
  </cols>
  <sheetData>
    <row r="1" spans="1:72" s="9" customFormat="1" ht="19.5" customHeight="1">
      <c r="A1" s="176" t="s">
        <v>138</v>
      </c>
      <c r="B1" s="19"/>
      <c r="G1" s="19"/>
      <c r="H1" s="21"/>
      <c r="I1" s="8"/>
      <c r="J1" s="10"/>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77" t="str">
        <f>'Balance Sheets'!A2</f>
        <v>By segments and quarters as of 31 March 2014</v>
      </c>
      <c r="B2" s="19"/>
      <c r="G2" s="19"/>
      <c r="H2" s="21"/>
      <c r="I2" s="8"/>
      <c r="J2" s="10"/>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78"/>
      <c r="B3" s="21"/>
      <c r="G3" s="21"/>
      <c r="H3" s="21"/>
      <c r="I3" s="8"/>
      <c r="J3" s="8"/>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9" s="42" customFormat="1" ht="18">
      <c r="A4" s="176" t="s">
        <v>6</v>
      </c>
      <c r="B4" s="97"/>
      <c r="C4" s="97"/>
      <c r="D4" s="97"/>
      <c r="E4" s="97"/>
      <c r="F4" s="97"/>
      <c r="G4" s="97"/>
      <c r="H4" s="67"/>
      <c r="I4" s="67"/>
    </row>
    <row r="5" spans="2:9" s="42" customFormat="1" ht="9" customHeight="1">
      <c r="B5" s="97"/>
      <c r="C5" s="97"/>
      <c r="D5" s="97"/>
      <c r="E5" s="97"/>
      <c r="F5" s="97"/>
      <c r="G5" s="97"/>
      <c r="H5" s="67"/>
      <c r="I5" s="67"/>
    </row>
    <row r="6" spans="1:9" ht="19.5" customHeight="1" thickBot="1">
      <c r="A6" s="98" t="s">
        <v>69</v>
      </c>
      <c r="B6" s="90" t="s">
        <v>127</v>
      </c>
      <c r="C6" s="41" t="s">
        <v>129</v>
      </c>
      <c r="D6" s="41" t="s">
        <v>130</v>
      </c>
      <c r="E6" s="41" t="s">
        <v>132</v>
      </c>
      <c r="F6" s="41">
        <v>2013</v>
      </c>
      <c r="G6" s="90" t="s">
        <v>134</v>
      </c>
      <c r="H6" s="18" t="s">
        <v>135</v>
      </c>
      <c r="I6" s="135"/>
    </row>
    <row r="7" spans="1:9" ht="12.75">
      <c r="A7" s="43" t="s">
        <v>31</v>
      </c>
      <c r="B7" s="101">
        <v>14837</v>
      </c>
      <c r="C7" s="55">
        <v>14125</v>
      </c>
      <c r="D7" s="55">
        <v>12697</v>
      </c>
      <c r="E7" s="55">
        <v>15125</v>
      </c>
      <c r="F7" s="55">
        <f aca="true" t="shared" si="0" ref="F7:F28">SUM(B7:E7)</f>
        <v>56784</v>
      </c>
      <c r="G7" s="101">
        <v>17163</v>
      </c>
      <c r="H7" s="129">
        <f>IF(OR(AND(B7&lt;0,G7&gt;0),AND(B7&gt;0,G7&lt;0),B7=0,B7="-",G7="-"),"-",(G7-B7)/B7)</f>
        <v>0.15677023657073533</v>
      </c>
      <c r="I7" s="135"/>
    </row>
    <row r="8" spans="1:9" ht="12.75">
      <c r="A8" s="46" t="s">
        <v>24</v>
      </c>
      <c r="B8" s="101">
        <v>-157</v>
      </c>
      <c r="C8" s="54">
        <v>-151</v>
      </c>
      <c r="D8" s="54">
        <v>-143</v>
      </c>
      <c r="E8" s="54">
        <v>-197</v>
      </c>
      <c r="F8" s="55">
        <f t="shared" si="0"/>
        <v>-648</v>
      </c>
      <c r="G8" s="101">
        <v>-162</v>
      </c>
      <c r="H8" s="129">
        <f aca="true" t="shared" si="1" ref="H8:H42">IF(OR(AND(B8&lt;0,G8&gt;0),AND(B8&gt;0,G8&lt;0),B8=0,B8="-",G8="-"),"-",(G8-B8)/B8)</f>
        <v>0.03184713375796178</v>
      </c>
      <c r="I8" s="135"/>
    </row>
    <row r="9" spans="1:9" ht="12.75">
      <c r="A9" s="47" t="s">
        <v>25</v>
      </c>
      <c r="B9" s="102">
        <v>-114</v>
      </c>
      <c r="C9" s="57">
        <v>-50</v>
      </c>
      <c r="D9" s="57">
        <v>-54</v>
      </c>
      <c r="E9" s="57">
        <v>-114</v>
      </c>
      <c r="F9" s="407">
        <f t="shared" si="0"/>
        <v>-332</v>
      </c>
      <c r="G9" s="102">
        <v>-183</v>
      </c>
      <c r="H9" s="133">
        <f t="shared" si="1"/>
        <v>0.6052631578947368</v>
      </c>
      <c r="I9" s="135"/>
    </row>
    <row r="10" spans="1:9" ht="12.75">
      <c r="A10" s="46" t="s">
        <v>32</v>
      </c>
      <c r="B10" s="92">
        <f aca="true" t="shared" si="2" ref="B10:G10">SUM(B7:B9)</f>
        <v>14566</v>
      </c>
      <c r="C10" s="64">
        <f t="shared" si="2"/>
        <v>13924</v>
      </c>
      <c r="D10" s="64">
        <f t="shared" si="2"/>
        <v>12500</v>
      </c>
      <c r="E10" s="64">
        <f t="shared" si="2"/>
        <v>14814</v>
      </c>
      <c r="F10" s="64">
        <f t="shared" si="2"/>
        <v>55804</v>
      </c>
      <c r="G10" s="92">
        <f t="shared" si="2"/>
        <v>16818</v>
      </c>
      <c r="H10" s="129">
        <f t="shared" si="1"/>
        <v>0.1546066181518605</v>
      </c>
      <c r="I10" s="135"/>
    </row>
    <row r="11" spans="1:9" ht="12.75">
      <c r="A11" s="47" t="s">
        <v>33</v>
      </c>
      <c r="B11" s="102">
        <v>-8206</v>
      </c>
      <c r="C11" s="57">
        <v>-8012</v>
      </c>
      <c r="D11" s="57">
        <v>-6631</v>
      </c>
      <c r="E11" s="57">
        <v>-8374</v>
      </c>
      <c r="F11" s="407">
        <f t="shared" si="0"/>
        <v>-31223</v>
      </c>
      <c r="G11" s="102">
        <v>-10542</v>
      </c>
      <c r="H11" s="133">
        <f t="shared" si="1"/>
        <v>0.2846697538386546</v>
      </c>
      <c r="I11" s="135"/>
    </row>
    <row r="12" spans="1:9" s="6" customFormat="1" ht="12.75">
      <c r="A12" s="43" t="s">
        <v>3</v>
      </c>
      <c r="B12" s="92">
        <f aca="true" t="shared" si="3" ref="B12:G12">SUM(B10:B11)</f>
        <v>6360</v>
      </c>
      <c r="C12" s="64">
        <f t="shared" si="3"/>
        <v>5912</v>
      </c>
      <c r="D12" s="64">
        <f t="shared" si="3"/>
        <v>5869</v>
      </c>
      <c r="E12" s="64">
        <f t="shared" si="3"/>
        <v>6440</v>
      </c>
      <c r="F12" s="64">
        <f t="shared" si="3"/>
        <v>24581</v>
      </c>
      <c r="G12" s="92">
        <f t="shared" si="3"/>
        <v>6276</v>
      </c>
      <c r="H12" s="129">
        <f t="shared" si="1"/>
        <v>-0.013207547169811321</v>
      </c>
      <c r="I12" s="117"/>
    </row>
    <row r="13" spans="1:9" ht="12.75">
      <c r="A13" s="46" t="s">
        <v>4</v>
      </c>
      <c r="B13" s="101">
        <v>4077</v>
      </c>
      <c r="C13" s="54">
        <v>4369</v>
      </c>
      <c r="D13" s="54">
        <v>4127</v>
      </c>
      <c r="E13" s="54">
        <v>4194</v>
      </c>
      <c r="F13" s="55">
        <f>SUM(B13:E13)</f>
        <v>16767</v>
      </c>
      <c r="G13" s="101">
        <v>4159</v>
      </c>
      <c r="H13" s="129">
        <f t="shared" si="1"/>
        <v>0.020112828059847928</v>
      </c>
      <c r="I13" s="135"/>
    </row>
    <row r="14" spans="1:9" ht="12.75">
      <c r="A14" s="46" t="s">
        <v>38</v>
      </c>
      <c r="B14" s="101">
        <v>-244</v>
      </c>
      <c r="C14" s="54">
        <v>-687</v>
      </c>
      <c r="D14" s="54">
        <v>-537</v>
      </c>
      <c r="E14" s="54">
        <v>-363</v>
      </c>
      <c r="F14" s="55">
        <f t="shared" si="0"/>
        <v>-1831</v>
      </c>
      <c r="G14" s="101">
        <v>-269</v>
      </c>
      <c r="H14" s="129">
        <f t="shared" si="1"/>
        <v>0.10245901639344263</v>
      </c>
      <c r="I14" s="135"/>
    </row>
    <row r="15" spans="1:9" ht="12.75">
      <c r="A15" s="46" t="s">
        <v>51</v>
      </c>
      <c r="B15" s="101">
        <v>899</v>
      </c>
      <c r="C15" s="54">
        <v>718</v>
      </c>
      <c r="D15" s="54">
        <v>542</v>
      </c>
      <c r="E15" s="54">
        <v>1135</v>
      </c>
      <c r="F15" s="55">
        <f t="shared" si="0"/>
        <v>3294</v>
      </c>
      <c r="G15" s="101">
        <v>827</v>
      </c>
      <c r="H15" s="129">
        <f t="shared" si="1"/>
        <v>-0.08008898776418243</v>
      </c>
      <c r="I15" s="135"/>
    </row>
    <row r="16" spans="1:9" ht="12.75">
      <c r="A16" s="46" t="s">
        <v>26</v>
      </c>
      <c r="B16" s="101">
        <v>140</v>
      </c>
      <c r="C16" s="54">
        <v>168</v>
      </c>
      <c r="D16" s="54">
        <v>166</v>
      </c>
      <c r="E16" s="54">
        <v>172</v>
      </c>
      <c r="F16" s="55">
        <f t="shared" si="0"/>
        <v>646</v>
      </c>
      <c r="G16" s="101">
        <v>229</v>
      </c>
      <c r="H16" s="129">
        <f t="shared" si="1"/>
        <v>0.6357142857142857</v>
      </c>
      <c r="I16" s="135"/>
    </row>
    <row r="17" spans="1:9" ht="12.75">
      <c r="A17" s="68" t="s">
        <v>0</v>
      </c>
      <c r="B17" s="148">
        <v>49</v>
      </c>
      <c r="C17" s="112">
        <v>31</v>
      </c>
      <c r="D17" s="112">
        <v>31</v>
      </c>
      <c r="E17" s="112">
        <v>46</v>
      </c>
      <c r="F17" s="408">
        <f t="shared" si="0"/>
        <v>157</v>
      </c>
      <c r="G17" s="148">
        <v>49</v>
      </c>
      <c r="H17" s="133">
        <f t="shared" si="1"/>
        <v>0</v>
      </c>
      <c r="I17" s="135"/>
    </row>
    <row r="18" spans="1:9" ht="12.75">
      <c r="A18" s="108" t="s">
        <v>27</v>
      </c>
      <c r="B18" s="109">
        <f aca="true" t="shared" si="4" ref="B18:G18">SUM(B12:B17)</f>
        <v>11281</v>
      </c>
      <c r="C18" s="110">
        <f t="shared" si="4"/>
        <v>10511</v>
      </c>
      <c r="D18" s="110">
        <f t="shared" si="4"/>
        <v>10198</v>
      </c>
      <c r="E18" s="110">
        <f t="shared" si="4"/>
        <v>11624</v>
      </c>
      <c r="F18" s="110">
        <f t="shared" si="4"/>
        <v>43614</v>
      </c>
      <c r="G18" s="109">
        <f t="shared" si="4"/>
        <v>11271</v>
      </c>
      <c r="H18" s="133">
        <f t="shared" si="1"/>
        <v>-0.0008864462370357238</v>
      </c>
      <c r="I18" s="135"/>
    </row>
    <row r="19" spans="1:9" ht="12.75">
      <c r="A19" s="46" t="s">
        <v>9</v>
      </c>
      <c r="B19" s="101">
        <v>-4826</v>
      </c>
      <c r="C19" s="54">
        <v>-4990</v>
      </c>
      <c r="D19" s="54">
        <v>-4643</v>
      </c>
      <c r="E19" s="54">
        <v>-5637</v>
      </c>
      <c r="F19" s="55">
        <f t="shared" si="0"/>
        <v>-20096</v>
      </c>
      <c r="G19" s="101">
        <v>-5081</v>
      </c>
      <c r="H19" s="129">
        <f t="shared" si="1"/>
        <v>0.05283878988810609</v>
      </c>
      <c r="I19" s="135"/>
    </row>
    <row r="20" spans="1:10" ht="12.75">
      <c r="A20" s="46" t="s">
        <v>45</v>
      </c>
      <c r="B20" s="101">
        <v>-4001</v>
      </c>
      <c r="C20" s="54">
        <v>-2928</v>
      </c>
      <c r="D20" s="54">
        <v>-3139</v>
      </c>
      <c r="E20" s="54">
        <v>-3488</v>
      </c>
      <c r="F20" s="55">
        <f t="shared" si="0"/>
        <v>-13556</v>
      </c>
      <c r="G20" s="101">
        <v>-3314</v>
      </c>
      <c r="H20" s="129">
        <f t="shared" si="1"/>
        <v>-0.17170707323169207</v>
      </c>
      <c r="I20" s="135"/>
      <c r="J20" s="122"/>
    </row>
    <row r="21" spans="1:9" ht="12.75">
      <c r="A21" s="46" t="s">
        <v>36</v>
      </c>
      <c r="B21" s="101">
        <v>-19</v>
      </c>
      <c r="C21" s="54">
        <v>-21</v>
      </c>
      <c r="D21" s="54">
        <v>-16</v>
      </c>
      <c r="E21" s="54">
        <v>-25</v>
      </c>
      <c r="F21" s="55">
        <f t="shared" si="0"/>
        <v>-81</v>
      </c>
      <c r="G21" s="101">
        <v>-25</v>
      </c>
      <c r="H21" s="129">
        <f t="shared" si="1"/>
        <v>0.3157894736842105</v>
      </c>
      <c r="I21" s="135"/>
    </row>
    <row r="22" spans="1:9" ht="12.75">
      <c r="A22" s="46" t="s">
        <v>52</v>
      </c>
      <c r="B22" s="101">
        <v>-62</v>
      </c>
      <c r="C22" s="54">
        <v>-132</v>
      </c>
      <c r="D22" s="54">
        <v>-25</v>
      </c>
      <c r="E22" s="54">
        <v>-112</v>
      </c>
      <c r="F22" s="55">
        <f t="shared" si="0"/>
        <v>-331</v>
      </c>
      <c r="G22" s="101">
        <v>-291</v>
      </c>
      <c r="H22" s="129">
        <f t="shared" si="1"/>
        <v>3.693548387096774</v>
      </c>
      <c r="I22" s="135"/>
    </row>
    <row r="23" spans="1:9" ht="12.75">
      <c r="A23" s="46" t="s">
        <v>12</v>
      </c>
      <c r="B23" s="101">
        <v>-190</v>
      </c>
      <c r="C23" s="54">
        <v>-193</v>
      </c>
      <c r="D23" s="54">
        <v>-198</v>
      </c>
      <c r="E23" s="54">
        <v>-258</v>
      </c>
      <c r="F23" s="55">
        <f t="shared" si="0"/>
        <v>-839</v>
      </c>
      <c r="G23" s="101">
        <v>-195</v>
      </c>
      <c r="H23" s="129">
        <f t="shared" si="1"/>
        <v>0.02631578947368421</v>
      </c>
      <c r="I23" s="135"/>
    </row>
    <row r="24" spans="1:9" ht="12.75">
      <c r="A24" s="46" t="s">
        <v>148</v>
      </c>
      <c r="B24" s="101">
        <v>-1248</v>
      </c>
      <c r="C24" s="54">
        <v>-1478</v>
      </c>
      <c r="D24" s="54">
        <v>-1322</v>
      </c>
      <c r="E24" s="54">
        <v>-1555</v>
      </c>
      <c r="F24" s="55">
        <f t="shared" si="0"/>
        <v>-5603</v>
      </c>
      <c r="G24" s="101">
        <v>-1253</v>
      </c>
      <c r="H24" s="129">
        <f t="shared" si="1"/>
        <v>0.004006410256410256</v>
      </c>
      <c r="I24" s="135"/>
    </row>
    <row r="25" spans="1:9" ht="12.75">
      <c r="A25" s="46" t="s">
        <v>14</v>
      </c>
      <c r="B25" s="101">
        <v>-56</v>
      </c>
      <c r="C25" s="54">
        <v>-74</v>
      </c>
      <c r="D25" s="54">
        <v>-61</v>
      </c>
      <c r="E25" s="54">
        <v>-60</v>
      </c>
      <c r="F25" s="55">
        <f t="shared" si="0"/>
        <v>-251</v>
      </c>
      <c r="G25" s="101">
        <v>-87</v>
      </c>
      <c r="H25" s="129">
        <f t="shared" si="1"/>
        <v>0.5535714285714286</v>
      </c>
      <c r="I25" s="135"/>
    </row>
    <row r="26" spans="1:9" ht="12.75">
      <c r="A26" s="46" t="s">
        <v>142</v>
      </c>
      <c r="B26" s="396">
        <v>0</v>
      </c>
      <c r="C26" s="397">
        <v>0</v>
      </c>
      <c r="D26" s="397">
        <v>0</v>
      </c>
      <c r="E26" s="397">
        <v>0</v>
      </c>
      <c r="F26" s="55">
        <f t="shared" si="0"/>
        <v>0</v>
      </c>
      <c r="G26" s="101">
        <v>-5</v>
      </c>
      <c r="H26" s="129" t="str">
        <f t="shared" si="1"/>
        <v>-</v>
      </c>
      <c r="I26" s="135"/>
    </row>
    <row r="27" spans="1:9" ht="12.75">
      <c r="A27" s="68" t="s">
        <v>128</v>
      </c>
      <c r="B27" s="101">
        <v>-1</v>
      </c>
      <c r="C27" s="54">
        <v>-1</v>
      </c>
      <c r="D27" s="54">
        <v>0</v>
      </c>
      <c r="E27" s="54">
        <v>-48</v>
      </c>
      <c r="F27" s="55">
        <f t="shared" si="0"/>
        <v>-50</v>
      </c>
      <c r="G27" s="396">
        <v>0</v>
      </c>
      <c r="H27" s="129">
        <f t="shared" si="1"/>
        <v>-1</v>
      </c>
      <c r="I27" s="135"/>
    </row>
    <row r="28" spans="1:9" ht="12.75">
      <c r="A28" s="46" t="s">
        <v>1</v>
      </c>
      <c r="B28" s="101">
        <v>-23</v>
      </c>
      <c r="C28" s="54">
        <v>-25</v>
      </c>
      <c r="D28" s="54">
        <v>-25</v>
      </c>
      <c r="E28" s="54">
        <v>-25</v>
      </c>
      <c r="F28" s="55">
        <f t="shared" si="0"/>
        <v>-98</v>
      </c>
      <c r="G28" s="101">
        <v>-140</v>
      </c>
      <c r="H28" s="133">
        <f t="shared" si="1"/>
        <v>5.086956521739131</v>
      </c>
      <c r="I28" s="135"/>
    </row>
    <row r="29" spans="1:9" ht="13.5" thickBot="1">
      <c r="A29" s="103" t="s">
        <v>28</v>
      </c>
      <c r="B29" s="142">
        <f aca="true" t="shared" si="5" ref="B29:G29">SUM(B19:B28)</f>
        <v>-10426</v>
      </c>
      <c r="C29" s="59">
        <f t="shared" si="5"/>
        <v>-9842</v>
      </c>
      <c r="D29" s="59">
        <f t="shared" si="5"/>
        <v>-9429</v>
      </c>
      <c r="E29" s="59">
        <f t="shared" si="5"/>
        <v>-11208</v>
      </c>
      <c r="F29" s="59">
        <f t="shared" si="5"/>
        <v>-40905</v>
      </c>
      <c r="G29" s="142">
        <f t="shared" si="5"/>
        <v>-10391</v>
      </c>
      <c r="H29" s="156">
        <f t="shared" si="1"/>
        <v>-0.003356992135046998</v>
      </c>
      <c r="I29" s="135"/>
    </row>
    <row r="30" spans="1:9" ht="13.5" thickBot="1">
      <c r="A30" s="104" t="s">
        <v>29</v>
      </c>
      <c r="B30" s="143">
        <f aca="true" t="shared" si="6" ref="B30:G30">B29+B18</f>
        <v>855</v>
      </c>
      <c r="C30" s="60">
        <f t="shared" si="6"/>
        <v>669</v>
      </c>
      <c r="D30" s="60">
        <f t="shared" si="6"/>
        <v>769</v>
      </c>
      <c r="E30" s="60">
        <f t="shared" si="6"/>
        <v>416</v>
      </c>
      <c r="F30" s="60">
        <f t="shared" si="6"/>
        <v>2709</v>
      </c>
      <c r="G30" s="143">
        <f t="shared" si="6"/>
        <v>880</v>
      </c>
      <c r="H30" s="156">
        <f t="shared" si="1"/>
        <v>0.029239766081871343</v>
      </c>
      <c r="I30" s="135"/>
    </row>
    <row r="31" spans="1:9" ht="12.75">
      <c r="A31" s="46" t="s">
        <v>39</v>
      </c>
      <c r="B31" s="101">
        <v>13</v>
      </c>
      <c r="C31" s="54">
        <v>-5</v>
      </c>
      <c r="D31" s="54">
        <v>7</v>
      </c>
      <c r="E31" s="54">
        <v>12</v>
      </c>
      <c r="F31" s="55">
        <f>SUM(B31:E31)</f>
        <v>27</v>
      </c>
      <c r="G31" s="396">
        <v>0</v>
      </c>
      <c r="H31" s="129">
        <f t="shared" si="1"/>
        <v>-1</v>
      </c>
      <c r="I31" s="135"/>
    </row>
    <row r="32" spans="1:9" ht="12.75">
      <c r="A32" s="46" t="s">
        <v>53</v>
      </c>
      <c r="B32" s="101">
        <v>34</v>
      </c>
      <c r="C32" s="54">
        <v>24</v>
      </c>
      <c r="D32" s="54">
        <v>28</v>
      </c>
      <c r="E32" s="54">
        <v>2</v>
      </c>
      <c r="F32" s="55">
        <f>SUM(B32:E32)</f>
        <v>88</v>
      </c>
      <c r="G32" s="101">
        <v>26</v>
      </c>
      <c r="H32" s="129">
        <f t="shared" si="1"/>
        <v>-0.23529411764705882</v>
      </c>
      <c r="I32" s="135"/>
    </row>
    <row r="33" spans="1:9" ht="12.75">
      <c r="A33" s="46" t="s">
        <v>54</v>
      </c>
      <c r="B33" s="101">
        <v>-4</v>
      </c>
      <c r="C33" s="54">
        <v>-6</v>
      </c>
      <c r="D33" s="54">
        <v>-4</v>
      </c>
      <c r="E33" s="54">
        <v>-2</v>
      </c>
      <c r="F33" s="55">
        <f>SUM(B33:E33)</f>
        <v>-16</v>
      </c>
      <c r="G33" s="101">
        <v>-6</v>
      </c>
      <c r="H33" s="129">
        <f t="shared" si="1"/>
        <v>0.5</v>
      </c>
      <c r="I33" s="135"/>
    </row>
    <row r="34" spans="1:9" ht="12.75">
      <c r="A34" s="46" t="s">
        <v>147</v>
      </c>
      <c r="B34" s="396">
        <v>0</v>
      </c>
      <c r="C34" s="397">
        <v>0</v>
      </c>
      <c r="D34" s="397">
        <v>0</v>
      </c>
      <c r="E34" s="397">
        <v>0</v>
      </c>
      <c r="F34" s="55">
        <f>SUM(B34:E34)</f>
        <v>0</v>
      </c>
      <c r="G34" s="101">
        <v>-8</v>
      </c>
      <c r="H34" s="129" t="str">
        <f t="shared" si="1"/>
        <v>-</v>
      </c>
      <c r="I34" s="135"/>
    </row>
    <row r="35" spans="1:9" ht="12.75">
      <c r="A35" s="47" t="s">
        <v>141</v>
      </c>
      <c r="B35" s="101">
        <v>-3</v>
      </c>
      <c r="C35" s="54">
        <v>-2</v>
      </c>
      <c r="D35" s="54">
        <v>-5</v>
      </c>
      <c r="E35" s="54">
        <v>-5</v>
      </c>
      <c r="F35" s="55">
        <f>SUM(B35:E35)</f>
        <v>-15</v>
      </c>
      <c r="G35" s="101">
        <v>-8</v>
      </c>
      <c r="H35" s="133">
        <f t="shared" si="1"/>
        <v>1.6666666666666667</v>
      </c>
      <c r="I35" s="135"/>
    </row>
    <row r="36" spans="1:9" ht="13.5" thickBot="1">
      <c r="A36" s="107" t="s">
        <v>30</v>
      </c>
      <c r="B36" s="144">
        <f aca="true" t="shared" si="7" ref="B36:G36">SUM(B31:B35)</f>
        <v>40</v>
      </c>
      <c r="C36" s="61">
        <f t="shared" si="7"/>
        <v>11</v>
      </c>
      <c r="D36" s="61">
        <f t="shared" si="7"/>
        <v>26</v>
      </c>
      <c r="E36" s="61">
        <f t="shared" si="7"/>
        <v>7</v>
      </c>
      <c r="F36" s="61">
        <f t="shared" si="7"/>
        <v>84</v>
      </c>
      <c r="G36" s="144">
        <f t="shared" si="7"/>
        <v>4</v>
      </c>
      <c r="H36" s="156">
        <f t="shared" si="1"/>
        <v>-0.9</v>
      </c>
      <c r="I36" s="117"/>
    </row>
    <row r="37" spans="1:9" s="7" customFormat="1" ht="12.75">
      <c r="A37" s="223" t="s">
        <v>60</v>
      </c>
      <c r="B37" s="233">
        <f aca="true" t="shared" si="8" ref="B37:G37">B36+B30</f>
        <v>895</v>
      </c>
      <c r="C37" s="232">
        <f t="shared" si="8"/>
        <v>680</v>
      </c>
      <c r="D37" s="232">
        <f t="shared" si="8"/>
        <v>795</v>
      </c>
      <c r="E37" s="232">
        <f t="shared" si="8"/>
        <v>423</v>
      </c>
      <c r="F37" s="232">
        <f t="shared" si="8"/>
        <v>2793</v>
      </c>
      <c r="G37" s="233">
        <f t="shared" si="8"/>
        <v>884</v>
      </c>
      <c r="H37" s="129">
        <f t="shared" si="1"/>
        <v>-0.012290502793296089</v>
      </c>
      <c r="I37" s="135"/>
    </row>
    <row r="38" spans="1:9" ht="13.5" thickBot="1">
      <c r="A38" s="46" t="s">
        <v>19</v>
      </c>
      <c r="B38" s="101">
        <v>-267</v>
      </c>
      <c r="C38" s="54">
        <v>-206</v>
      </c>
      <c r="D38" s="54">
        <v>-233</v>
      </c>
      <c r="E38" s="54">
        <v>-146</v>
      </c>
      <c r="F38" s="55">
        <f>SUM(B38:E38)</f>
        <v>-852</v>
      </c>
      <c r="G38" s="101">
        <v>-255</v>
      </c>
      <c r="H38" s="156">
        <f t="shared" si="1"/>
        <v>-0.0449438202247191</v>
      </c>
      <c r="I38" s="135"/>
    </row>
    <row r="39" spans="1:9" ht="13.5" thickBot="1">
      <c r="A39" s="94" t="s">
        <v>2</v>
      </c>
      <c r="B39" s="149">
        <f aca="true" t="shared" si="9" ref="B39:G39">SUM(B37:B38)</f>
        <v>628</v>
      </c>
      <c r="C39" s="62">
        <f t="shared" si="9"/>
        <v>474</v>
      </c>
      <c r="D39" s="62">
        <f t="shared" si="9"/>
        <v>562</v>
      </c>
      <c r="E39" s="62">
        <f t="shared" si="9"/>
        <v>277</v>
      </c>
      <c r="F39" s="62">
        <f t="shared" si="9"/>
        <v>1941</v>
      </c>
      <c r="G39" s="149">
        <f t="shared" si="9"/>
        <v>629</v>
      </c>
      <c r="H39" s="156">
        <f t="shared" si="1"/>
        <v>0.0015923566878980893</v>
      </c>
      <c r="I39" s="135"/>
    </row>
    <row r="40" spans="1:9" ht="12.75">
      <c r="A40" s="119" t="s">
        <v>75</v>
      </c>
      <c r="B40" s="101"/>
      <c r="C40" s="54"/>
      <c r="D40" s="54"/>
      <c r="E40" s="54"/>
      <c r="F40" s="55"/>
      <c r="G40" s="101"/>
      <c r="H40" s="129"/>
      <c r="I40" s="135"/>
    </row>
    <row r="41" spans="1:10" ht="12.75">
      <c r="A41" s="174" t="s">
        <v>71</v>
      </c>
      <c r="B41" s="148">
        <v>23</v>
      </c>
      <c r="C41" s="112">
        <v>20</v>
      </c>
      <c r="D41" s="112">
        <v>24</v>
      </c>
      <c r="E41" s="112">
        <v>13</v>
      </c>
      <c r="F41" s="408">
        <f>SUM(B41:E41)</f>
        <v>80</v>
      </c>
      <c r="G41" s="148">
        <v>31</v>
      </c>
      <c r="H41" s="129">
        <f t="shared" si="1"/>
        <v>0.34782608695652173</v>
      </c>
      <c r="I41" s="135"/>
      <c r="J41" s="7"/>
    </row>
    <row r="42" spans="1:9" ht="13.5" thickBot="1">
      <c r="A42" s="162" t="s">
        <v>70</v>
      </c>
      <c r="B42" s="143">
        <f aca="true" t="shared" si="10" ref="B42:G42">B39-B41</f>
        <v>605</v>
      </c>
      <c r="C42" s="60">
        <f t="shared" si="10"/>
        <v>454</v>
      </c>
      <c r="D42" s="60">
        <f t="shared" si="10"/>
        <v>538</v>
      </c>
      <c r="E42" s="60">
        <f t="shared" si="10"/>
        <v>264</v>
      </c>
      <c r="F42" s="60">
        <f t="shared" si="10"/>
        <v>1861</v>
      </c>
      <c r="G42" s="143">
        <f t="shared" si="10"/>
        <v>598</v>
      </c>
      <c r="H42" s="129">
        <f t="shared" si="1"/>
        <v>-0.011570247933884297</v>
      </c>
      <c r="I42" s="135"/>
    </row>
    <row r="43" spans="1:9" ht="13.5" thickBot="1">
      <c r="A43" s="104" t="s">
        <v>81</v>
      </c>
      <c r="B43" s="149">
        <v>74</v>
      </c>
      <c r="C43" s="62">
        <v>58</v>
      </c>
      <c r="D43" s="62">
        <v>66</v>
      </c>
      <c r="E43" s="62">
        <v>35</v>
      </c>
      <c r="F43" s="62">
        <v>58</v>
      </c>
      <c r="G43" s="149">
        <v>73</v>
      </c>
      <c r="H43" s="387">
        <f>IF(OR(AND(B43&lt;0,G43&gt;0),AND(B43&gt;0,G43&lt;0),B43=0,B43="-",G43="-"),"-",(G43-B43))</f>
        <v>-1</v>
      </c>
      <c r="I43" s="138"/>
    </row>
    <row r="44" spans="3:8" ht="12.75">
      <c r="C44" s="6"/>
      <c r="D44" s="6"/>
      <c r="E44" s="6"/>
      <c r="F44" s="6"/>
      <c r="H44" s="99"/>
    </row>
    <row r="45" spans="1:9" s="7" customFormat="1" ht="12.75">
      <c r="A45" s="222" t="s">
        <v>82</v>
      </c>
      <c r="B45" s="117"/>
      <c r="C45" s="117"/>
      <c r="D45" s="117"/>
      <c r="E45" s="117"/>
      <c r="F45" s="117"/>
      <c r="G45" s="117"/>
      <c r="I45" s="89"/>
    </row>
    <row r="46" spans="1:9" s="7" customFormat="1" ht="5.25" customHeight="1">
      <c r="A46" s="221"/>
      <c r="B46" s="117"/>
      <c r="C46" s="117"/>
      <c r="D46" s="117"/>
      <c r="E46" s="117"/>
      <c r="F46" s="117"/>
      <c r="G46" s="117"/>
      <c r="I46" s="89"/>
    </row>
    <row r="47" spans="1:88" s="7" customFormat="1" ht="45">
      <c r="A47" s="369" t="s">
        <v>80</v>
      </c>
      <c r="B47" s="286"/>
      <c r="C47" s="286"/>
      <c r="D47" s="286"/>
      <c r="E47" s="286"/>
      <c r="F47" s="286"/>
      <c r="G47" s="286"/>
      <c r="H47" s="288"/>
      <c r="I47" s="288"/>
      <c r="J47" s="289"/>
      <c r="K47" s="288"/>
      <c r="L47" s="288"/>
      <c r="M47" s="286"/>
      <c r="N47" s="288"/>
      <c r="O47" s="288"/>
      <c r="P47" s="288"/>
      <c r="Q47" s="287"/>
      <c r="S47" s="288"/>
      <c r="T47" s="288"/>
      <c r="U47" s="288"/>
      <c r="V47" s="289"/>
      <c r="W47" s="288"/>
      <c r="X47" s="288"/>
      <c r="Y47" s="288"/>
      <c r="Z47" s="286"/>
      <c r="AA47" s="288"/>
      <c r="AB47" s="288"/>
      <c r="AC47" s="288"/>
      <c r="AD47" s="287"/>
      <c r="AF47" s="288"/>
      <c r="AG47" s="288"/>
      <c r="AH47" s="288"/>
      <c r="AI47" s="289"/>
      <c r="AJ47" s="288"/>
      <c r="AK47" s="288"/>
      <c r="AL47" s="288"/>
      <c r="AM47" s="286"/>
      <c r="AN47" s="288"/>
      <c r="AO47" s="288"/>
      <c r="AP47" s="288"/>
      <c r="AQ47" s="287"/>
      <c r="AS47" s="288"/>
      <c r="AT47" s="288"/>
      <c r="AU47" s="288"/>
      <c r="AV47" s="289"/>
      <c r="AW47" s="288"/>
      <c r="AX47" s="288"/>
      <c r="AY47" s="288"/>
      <c r="AZ47" s="286"/>
      <c r="BA47" s="288"/>
      <c r="BB47" s="288"/>
      <c r="BC47" s="288"/>
      <c r="BD47" s="287"/>
      <c r="BF47" s="288"/>
      <c r="BG47" s="288"/>
      <c r="BH47" s="288"/>
      <c r="BI47" s="289"/>
      <c r="BJ47" s="288"/>
      <c r="BK47" s="288"/>
      <c r="BL47" s="288"/>
      <c r="BM47" s="286"/>
      <c r="BN47" s="288"/>
      <c r="BO47" s="288"/>
      <c r="BP47" s="286"/>
      <c r="BQ47" s="287"/>
      <c r="CD47" s="254"/>
      <c r="CE47" s="256"/>
      <c r="CF47" s="254"/>
      <c r="CG47" s="254"/>
      <c r="CH47" s="283"/>
      <c r="CI47" s="252"/>
      <c r="CJ47" s="253"/>
    </row>
  </sheetData>
  <sheetProtection/>
  <printOptions/>
  <pageMargins left="0.354330708661417" right="0.275590551181102" top="0.590551181102362" bottom="0.275590551181102" header="0.31496062992126" footer="0.196850393700787"/>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H3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B31" sqref="B31"/>
    </sheetView>
  </sheetViews>
  <sheetFormatPr defaultColWidth="9.140625" defaultRowHeight="12.75"/>
  <cols>
    <col min="1" max="1" width="58.421875" style="42" customWidth="1"/>
    <col min="2" max="2" width="8.7109375" style="99" customWidth="1"/>
    <col min="3" max="6" width="8.7109375" style="6" customWidth="1"/>
    <col min="7" max="7" width="8.7109375" style="99" customWidth="1"/>
    <col min="8" max="8" width="8.7109375" style="7" customWidth="1"/>
    <col min="9" max="9" width="2.28125" style="5" customWidth="1"/>
    <col min="10" max="16384" width="9.140625" style="5" customWidth="1"/>
  </cols>
  <sheetData>
    <row r="1" spans="1:70" s="9" customFormat="1" ht="19.5" customHeight="1">
      <c r="A1" s="176" t="s">
        <v>138</v>
      </c>
      <c r="B1" s="19"/>
      <c r="G1" s="19"/>
      <c r="H1" s="21"/>
      <c r="I1" s="10"/>
      <c r="J1" s="19"/>
      <c r="K1" s="19"/>
      <c r="L1" s="19"/>
      <c r="M1" s="19"/>
      <c r="O1" s="19"/>
      <c r="P1" s="19"/>
      <c r="Q1" s="10"/>
      <c r="R1" s="10"/>
      <c r="S1" s="19"/>
      <c r="T1" s="19"/>
      <c r="U1" s="19"/>
      <c r="V1" s="19"/>
      <c r="W1" s="19"/>
      <c r="X1" s="19"/>
      <c r="Y1" s="19"/>
      <c r="Z1" s="19"/>
      <c r="AA1" s="19"/>
      <c r="AC1" s="10"/>
      <c r="AD1" s="19"/>
      <c r="AE1" s="10"/>
      <c r="AF1" s="10"/>
      <c r="AG1" s="10"/>
      <c r="AH1" s="19"/>
      <c r="AI1" s="19"/>
      <c r="AJ1" s="19"/>
      <c r="AK1" s="19"/>
      <c r="AL1" s="19"/>
      <c r="AM1" s="19"/>
      <c r="AN1" s="19"/>
      <c r="AO1" s="19"/>
      <c r="AR1" s="10"/>
      <c r="AS1" s="19"/>
      <c r="AT1" s="10"/>
      <c r="AU1" s="10"/>
      <c r="AV1" s="10"/>
      <c r="AW1" s="19"/>
      <c r="AX1" s="19"/>
      <c r="AY1" s="19"/>
      <c r="AZ1" s="19"/>
      <c r="BA1" s="19"/>
      <c r="BB1" s="19"/>
      <c r="BC1" s="19"/>
      <c r="BD1" s="19"/>
      <c r="BF1" s="19"/>
      <c r="BG1" s="19"/>
      <c r="BH1" s="10"/>
      <c r="BI1" s="10"/>
      <c r="BJ1" s="10"/>
      <c r="BK1" s="19"/>
      <c r="BL1" s="19"/>
      <c r="BM1" s="19"/>
      <c r="BN1" s="19"/>
      <c r="BO1" s="19"/>
      <c r="BP1" s="19"/>
      <c r="BQ1" s="19"/>
      <c r="BR1" s="19"/>
    </row>
    <row r="2" spans="1:70" s="9" customFormat="1" ht="19.5" customHeight="1">
      <c r="A2" s="177" t="str">
        <f>'Balance Sheets'!A2</f>
        <v>By segments and quarters as of 31 March 2014</v>
      </c>
      <c r="B2" s="19"/>
      <c r="G2" s="19"/>
      <c r="H2" s="21"/>
      <c r="I2" s="10"/>
      <c r="J2" s="19"/>
      <c r="K2" s="19"/>
      <c r="L2" s="19"/>
      <c r="M2" s="19"/>
      <c r="O2" s="19"/>
      <c r="P2" s="19"/>
      <c r="Q2" s="10"/>
      <c r="R2" s="10"/>
      <c r="S2" s="19"/>
      <c r="T2" s="19"/>
      <c r="U2" s="19"/>
      <c r="V2" s="19"/>
      <c r="W2" s="19"/>
      <c r="X2" s="19"/>
      <c r="Y2" s="19"/>
      <c r="Z2" s="19"/>
      <c r="AA2" s="19"/>
      <c r="AC2" s="10"/>
      <c r="AD2" s="19"/>
      <c r="AE2" s="10"/>
      <c r="AF2" s="10"/>
      <c r="AG2" s="10"/>
      <c r="AH2" s="19"/>
      <c r="AI2" s="19"/>
      <c r="AJ2" s="19"/>
      <c r="AK2" s="19"/>
      <c r="AL2" s="19"/>
      <c r="AM2" s="19"/>
      <c r="AN2" s="19"/>
      <c r="AO2" s="19"/>
      <c r="AR2" s="10"/>
      <c r="AS2" s="19"/>
      <c r="AT2" s="10"/>
      <c r="AU2" s="10"/>
      <c r="AV2" s="10"/>
      <c r="AW2" s="19"/>
      <c r="AX2" s="19"/>
      <c r="AY2" s="19"/>
      <c r="AZ2" s="19"/>
      <c r="BA2" s="19"/>
      <c r="BB2" s="19"/>
      <c r="BC2" s="19"/>
      <c r="BD2" s="19"/>
      <c r="BF2" s="19"/>
      <c r="BG2" s="19"/>
      <c r="BH2" s="10"/>
      <c r="BI2" s="10"/>
      <c r="BJ2" s="10"/>
      <c r="BK2" s="19"/>
      <c r="BL2" s="19"/>
      <c r="BM2" s="19"/>
      <c r="BN2" s="19"/>
      <c r="BO2" s="19"/>
      <c r="BP2" s="19"/>
      <c r="BQ2" s="19"/>
      <c r="BR2" s="19"/>
    </row>
    <row r="3" spans="1:70" s="14" customFormat="1" ht="12" customHeight="1">
      <c r="A3" s="178"/>
      <c r="B3" s="21"/>
      <c r="G3" s="21"/>
      <c r="H3" s="21"/>
      <c r="I3" s="8"/>
      <c r="J3" s="21"/>
      <c r="K3" s="21"/>
      <c r="L3" s="21"/>
      <c r="M3" s="21"/>
      <c r="O3" s="21"/>
      <c r="P3" s="21"/>
      <c r="Q3" s="8"/>
      <c r="R3" s="8"/>
      <c r="S3" s="21"/>
      <c r="T3" s="21"/>
      <c r="U3" s="21"/>
      <c r="V3" s="21"/>
      <c r="W3" s="21"/>
      <c r="X3" s="21"/>
      <c r="Y3" s="21"/>
      <c r="Z3" s="21"/>
      <c r="AA3" s="21"/>
      <c r="AC3" s="8"/>
      <c r="AD3" s="21"/>
      <c r="AE3" s="8"/>
      <c r="AF3" s="8"/>
      <c r="AG3" s="8"/>
      <c r="AH3" s="21"/>
      <c r="AI3" s="21"/>
      <c r="AJ3" s="21"/>
      <c r="AK3" s="21"/>
      <c r="AL3" s="21"/>
      <c r="AM3" s="21"/>
      <c r="AN3" s="21"/>
      <c r="AO3" s="21"/>
      <c r="AR3" s="8"/>
      <c r="AS3" s="21"/>
      <c r="AT3" s="8"/>
      <c r="AU3" s="8"/>
      <c r="AV3" s="8"/>
      <c r="AW3" s="21"/>
      <c r="AX3" s="21"/>
      <c r="AY3" s="21"/>
      <c r="AZ3" s="21"/>
      <c r="BA3" s="21"/>
      <c r="BB3" s="21"/>
      <c r="BC3" s="21"/>
      <c r="BD3" s="21"/>
      <c r="BF3" s="21"/>
      <c r="BG3" s="21"/>
      <c r="BH3" s="8"/>
      <c r="BI3" s="8"/>
      <c r="BJ3" s="8"/>
      <c r="BK3" s="21"/>
      <c r="BL3" s="21"/>
      <c r="BM3" s="21"/>
      <c r="BN3" s="21"/>
      <c r="BO3" s="21"/>
      <c r="BP3" s="21"/>
      <c r="BQ3" s="21"/>
      <c r="BR3" s="21"/>
    </row>
    <row r="4" spans="1:8" s="42" customFormat="1" ht="18">
      <c r="A4" s="176" t="s">
        <v>59</v>
      </c>
      <c r="B4" s="97"/>
      <c r="C4" s="40"/>
      <c r="D4" s="40"/>
      <c r="E4" s="40"/>
      <c r="F4" s="40"/>
      <c r="G4" s="97"/>
      <c r="H4" s="67"/>
    </row>
    <row r="5" spans="2:8" s="42" customFormat="1" ht="9" customHeight="1">
      <c r="B5" s="97"/>
      <c r="C5" s="40"/>
      <c r="D5" s="40"/>
      <c r="E5" s="40"/>
      <c r="F5" s="40"/>
      <c r="G5" s="97"/>
      <c r="H5" s="67"/>
    </row>
    <row r="6" spans="1:9" ht="19.5" customHeight="1" thickBot="1">
      <c r="A6" s="98" t="s">
        <v>69</v>
      </c>
      <c r="B6" s="90" t="s">
        <v>127</v>
      </c>
      <c r="C6" s="41" t="s">
        <v>129</v>
      </c>
      <c r="D6" s="41" t="s">
        <v>130</v>
      </c>
      <c r="E6" s="41" t="s">
        <v>132</v>
      </c>
      <c r="F6" s="41">
        <v>2013</v>
      </c>
      <c r="G6" s="90" t="s">
        <v>134</v>
      </c>
      <c r="H6" s="18" t="s">
        <v>135</v>
      </c>
      <c r="I6" s="123"/>
    </row>
    <row r="7" spans="1:9" ht="12.75">
      <c r="A7" s="46" t="s">
        <v>35</v>
      </c>
      <c r="B7" s="92">
        <v>1897</v>
      </c>
      <c r="C7" s="56">
        <v>1809</v>
      </c>
      <c r="D7" s="49">
        <v>1697</v>
      </c>
      <c r="E7" s="56">
        <v>1724</v>
      </c>
      <c r="F7" s="64">
        <f>SUM(B7:E7)</f>
        <v>7127</v>
      </c>
      <c r="G7" s="45">
        <v>1516</v>
      </c>
      <c r="H7" s="129">
        <f>IF(OR(AND(B7&lt;0,G7&gt;0),AND(B7&gt;0,G7&lt;0),B7=0,B7="-",G7="-"),"-",(G7-B7)/B7)</f>
        <v>-0.20084343700579863</v>
      </c>
      <c r="I7" s="124"/>
    </row>
    <row r="8" spans="1:9" ht="12.75">
      <c r="A8" s="46" t="s">
        <v>34</v>
      </c>
      <c r="B8" s="92">
        <v>4</v>
      </c>
      <c r="C8" s="49">
        <v>4</v>
      </c>
      <c r="D8" s="49">
        <v>2</v>
      </c>
      <c r="E8" s="49">
        <v>2</v>
      </c>
      <c r="F8" s="64">
        <f aca="true" t="shared" si="0" ref="F8:F19">SUM(B8:E8)</f>
        <v>12</v>
      </c>
      <c r="G8" s="394">
        <v>0</v>
      </c>
      <c r="H8" s="129">
        <f aca="true" t="shared" si="1" ref="H8:H27">IF(OR(AND(B8&lt;0,G8&gt;0),AND(B8&gt;0,G8&lt;0),B8=0,B8="-",G8="-"),"-",(G8-B8)/B8)</f>
        <v>-1</v>
      </c>
      <c r="I8" s="124"/>
    </row>
    <row r="9" spans="1:9" ht="12.75">
      <c r="A9" s="46" t="s">
        <v>7</v>
      </c>
      <c r="B9" s="92">
        <v>7</v>
      </c>
      <c r="C9" s="49">
        <v>0</v>
      </c>
      <c r="D9" s="49">
        <v>1</v>
      </c>
      <c r="E9" s="49">
        <v>5</v>
      </c>
      <c r="F9" s="64">
        <f t="shared" si="0"/>
        <v>13</v>
      </c>
      <c r="G9" s="45">
        <v>-1</v>
      </c>
      <c r="H9" s="129" t="str">
        <f t="shared" si="1"/>
        <v>-</v>
      </c>
      <c r="I9" s="124"/>
    </row>
    <row r="10" spans="1:9" ht="12.75">
      <c r="A10" s="46" t="s">
        <v>0</v>
      </c>
      <c r="B10" s="92">
        <v>3</v>
      </c>
      <c r="C10" s="49">
        <v>2</v>
      </c>
      <c r="D10" s="49">
        <v>3</v>
      </c>
      <c r="E10" s="49">
        <v>2</v>
      </c>
      <c r="F10" s="64">
        <f t="shared" si="0"/>
        <v>10</v>
      </c>
      <c r="G10" s="45">
        <v>2</v>
      </c>
      <c r="H10" s="133">
        <f t="shared" si="1"/>
        <v>-0.3333333333333333</v>
      </c>
      <c r="I10" s="219"/>
    </row>
    <row r="11" spans="1:9" ht="12.75">
      <c r="A11" s="108" t="s">
        <v>27</v>
      </c>
      <c r="B11" s="118">
        <f aca="true" t="shared" si="2" ref="B11:G11">SUM(B7:B10)</f>
        <v>1911</v>
      </c>
      <c r="C11" s="151">
        <f t="shared" si="2"/>
        <v>1815</v>
      </c>
      <c r="D11" s="151">
        <f t="shared" si="2"/>
        <v>1703</v>
      </c>
      <c r="E11" s="151">
        <f t="shared" si="2"/>
        <v>1733</v>
      </c>
      <c r="F11" s="111">
        <f t="shared" si="2"/>
        <v>7162</v>
      </c>
      <c r="G11" s="152">
        <f t="shared" si="2"/>
        <v>1517</v>
      </c>
      <c r="H11" s="133">
        <f t="shared" si="1"/>
        <v>-0.20617477760334904</v>
      </c>
      <c r="I11" s="218"/>
    </row>
    <row r="12" spans="1:9" ht="22.5" customHeight="1">
      <c r="A12" s="384" t="s">
        <v>146</v>
      </c>
      <c r="B12" s="92">
        <v>-1008</v>
      </c>
      <c r="C12" s="49">
        <v>-1009</v>
      </c>
      <c r="D12" s="49">
        <v>-949</v>
      </c>
      <c r="E12" s="49">
        <v>-1029</v>
      </c>
      <c r="F12" s="64">
        <f>SUM(B12:E12)</f>
        <v>-3995</v>
      </c>
      <c r="G12" s="45">
        <v>-873</v>
      </c>
      <c r="H12" s="129">
        <f t="shared" si="1"/>
        <v>-0.13392857142857142</v>
      </c>
      <c r="I12" s="124"/>
    </row>
    <row r="13" spans="1:9" ht="12.75">
      <c r="A13" s="47" t="s">
        <v>16</v>
      </c>
      <c r="B13" s="50">
        <v>-3</v>
      </c>
      <c r="C13" s="48">
        <v>-2</v>
      </c>
      <c r="D13" s="48">
        <v>0</v>
      </c>
      <c r="E13" s="48">
        <v>-1</v>
      </c>
      <c r="F13" s="409">
        <f>SUM(B13:E13)</f>
        <v>-6</v>
      </c>
      <c r="G13" s="50">
        <v>2</v>
      </c>
      <c r="H13" s="133" t="str">
        <f t="shared" si="1"/>
        <v>-</v>
      </c>
      <c r="I13" s="126"/>
    </row>
    <row r="14" spans="1:9" ht="13.5" thickBot="1">
      <c r="A14" s="108" t="s">
        <v>28</v>
      </c>
      <c r="B14" s="118">
        <f aca="true" t="shared" si="3" ref="B14:G14">SUM(B12:B13)</f>
        <v>-1011</v>
      </c>
      <c r="C14" s="151">
        <f t="shared" si="3"/>
        <v>-1011</v>
      </c>
      <c r="D14" s="151">
        <f t="shared" si="3"/>
        <v>-949</v>
      </c>
      <c r="E14" s="151">
        <f t="shared" si="3"/>
        <v>-1030</v>
      </c>
      <c r="F14" s="111">
        <f t="shared" si="3"/>
        <v>-4001</v>
      </c>
      <c r="G14" s="152">
        <f t="shared" si="3"/>
        <v>-871</v>
      </c>
      <c r="H14" s="156">
        <f t="shared" si="1"/>
        <v>-0.13847675568743817</v>
      </c>
      <c r="I14" s="127"/>
    </row>
    <row r="15" spans="1:9" ht="13.5" thickBot="1">
      <c r="A15" s="94" t="s">
        <v>29</v>
      </c>
      <c r="B15" s="93">
        <f aca="true" t="shared" si="4" ref="B15:G15">SUM(B11,B14)</f>
        <v>900</v>
      </c>
      <c r="C15" s="51">
        <f t="shared" si="4"/>
        <v>804</v>
      </c>
      <c r="D15" s="51">
        <f t="shared" si="4"/>
        <v>754</v>
      </c>
      <c r="E15" s="51">
        <f t="shared" si="4"/>
        <v>703</v>
      </c>
      <c r="F15" s="66">
        <f t="shared" si="4"/>
        <v>3161</v>
      </c>
      <c r="G15" s="65">
        <f t="shared" si="4"/>
        <v>646</v>
      </c>
      <c r="H15" s="156">
        <f t="shared" si="1"/>
        <v>-0.2822222222222222</v>
      </c>
      <c r="I15" s="125"/>
    </row>
    <row r="16" spans="1:9" ht="12.75">
      <c r="A16" s="46" t="s">
        <v>8</v>
      </c>
      <c r="B16" s="394">
        <v>0</v>
      </c>
      <c r="C16" s="395">
        <v>0</v>
      </c>
      <c r="D16" s="49">
        <v>1</v>
      </c>
      <c r="E16" s="49">
        <v>1</v>
      </c>
      <c r="F16" s="64">
        <f t="shared" si="0"/>
        <v>2</v>
      </c>
      <c r="G16" s="394">
        <v>0</v>
      </c>
      <c r="H16" s="129" t="str">
        <f t="shared" si="1"/>
        <v>-</v>
      </c>
      <c r="I16" s="124"/>
    </row>
    <row r="17" spans="1:9" ht="12.75">
      <c r="A17" s="46" t="s">
        <v>11</v>
      </c>
      <c r="B17" s="394">
        <v>0</v>
      </c>
      <c r="C17" s="395">
        <v>0</v>
      </c>
      <c r="D17" s="395">
        <v>0</v>
      </c>
      <c r="E17" s="395">
        <v>0</v>
      </c>
      <c r="F17" s="64">
        <f t="shared" si="0"/>
        <v>0</v>
      </c>
      <c r="G17" s="394">
        <v>0</v>
      </c>
      <c r="H17" s="129" t="str">
        <f t="shared" si="1"/>
        <v>-</v>
      </c>
      <c r="I17" s="124"/>
    </row>
    <row r="18" spans="1:9" ht="12.75">
      <c r="A18" s="46" t="s">
        <v>46</v>
      </c>
      <c r="B18" s="45">
        <v>-25</v>
      </c>
      <c r="C18" s="49">
        <v>-16</v>
      </c>
      <c r="D18" s="49">
        <v>0</v>
      </c>
      <c r="E18" s="49">
        <v>10</v>
      </c>
      <c r="F18" s="64">
        <f t="shared" si="0"/>
        <v>-31</v>
      </c>
      <c r="G18" s="45">
        <v>3</v>
      </c>
      <c r="H18" s="129" t="str">
        <f t="shared" si="1"/>
        <v>-</v>
      </c>
      <c r="I18" s="124"/>
    </row>
    <row r="19" spans="1:9" ht="12.75">
      <c r="A19" s="46" t="s">
        <v>147</v>
      </c>
      <c r="B19" s="394">
        <v>0</v>
      </c>
      <c r="C19" s="395">
        <v>0</v>
      </c>
      <c r="D19" s="395">
        <v>0</v>
      </c>
      <c r="E19" s="395">
        <v>0</v>
      </c>
      <c r="F19" s="64">
        <f t="shared" si="0"/>
        <v>0</v>
      </c>
      <c r="G19" s="45">
        <v>-14</v>
      </c>
      <c r="H19" s="129" t="str">
        <f t="shared" si="1"/>
        <v>-</v>
      </c>
      <c r="I19" s="124"/>
    </row>
    <row r="20" spans="1:9" ht="12.75">
      <c r="A20" s="47" t="s">
        <v>15</v>
      </c>
      <c r="B20" s="50">
        <v>-6</v>
      </c>
      <c r="C20" s="48">
        <v>-7</v>
      </c>
      <c r="D20" s="48">
        <v>-6</v>
      </c>
      <c r="E20" s="48">
        <v>-7</v>
      </c>
      <c r="F20" s="409">
        <f>SUM(B20:E20)</f>
        <v>-26</v>
      </c>
      <c r="G20" s="50">
        <v>-3</v>
      </c>
      <c r="H20" s="133">
        <f t="shared" si="1"/>
        <v>-0.5</v>
      </c>
      <c r="I20" s="126"/>
    </row>
    <row r="21" spans="1:9" s="6" customFormat="1" ht="13.5" thickBot="1">
      <c r="A21" s="104" t="s">
        <v>30</v>
      </c>
      <c r="B21" s="106">
        <f aca="true" t="shared" si="5" ref="B21:G21">SUM(B16:B20)</f>
        <v>-31</v>
      </c>
      <c r="C21" s="167">
        <f t="shared" si="5"/>
        <v>-23</v>
      </c>
      <c r="D21" s="167">
        <f t="shared" si="5"/>
        <v>-5</v>
      </c>
      <c r="E21" s="167">
        <f t="shared" si="5"/>
        <v>4</v>
      </c>
      <c r="F21" s="105">
        <f t="shared" si="5"/>
        <v>-55</v>
      </c>
      <c r="G21" s="168">
        <f t="shared" si="5"/>
        <v>-14</v>
      </c>
      <c r="H21" s="156">
        <f t="shared" si="1"/>
        <v>-0.5483870967741935</v>
      </c>
      <c r="I21" s="128"/>
    </row>
    <row r="22" spans="1:9" s="7" customFormat="1" ht="12.75">
      <c r="A22" s="234" t="s">
        <v>60</v>
      </c>
      <c r="B22" s="236">
        <f aca="true" t="shared" si="6" ref="B22:G22">B21+B15</f>
        <v>869</v>
      </c>
      <c r="C22" s="229">
        <f t="shared" si="6"/>
        <v>781</v>
      </c>
      <c r="D22" s="229">
        <f t="shared" si="6"/>
        <v>749</v>
      </c>
      <c r="E22" s="229">
        <f t="shared" si="6"/>
        <v>707</v>
      </c>
      <c r="F22" s="235">
        <f t="shared" si="6"/>
        <v>3106</v>
      </c>
      <c r="G22" s="230">
        <f t="shared" si="6"/>
        <v>632</v>
      </c>
      <c r="H22" s="129">
        <f t="shared" si="1"/>
        <v>-0.2727272727272727</v>
      </c>
      <c r="I22" s="237"/>
    </row>
    <row r="23" spans="1:9" ht="13.5" thickBot="1">
      <c r="A23" s="46" t="s">
        <v>19</v>
      </c>
      <c r="B23" s="92">
        <v>-301</v>
      </c>
      <c r="C23" s="49">
        <v>-293</v>
      </c>
      <c r="D23" s="49">
        <v>-267</v>
      </c>
      <c r="E23" s="49">
        <v>-320</v>
      </c>
      <c r="F23" s="64">
        <f>SUM(B23:E23)</f>
        <v>-1181</v>
      </c>
      <c r="G23" s="45">
        <v>-226</v>
      </c>
      <c r="H23" s="156">
        <f t="shared" si="1"/>
        <v>-0.24916943521594684</v>
      </c>
      <c r="I23" s="124"/>
    </row>
    <row r="24" spans="1:9" ht="13.5" thickBot="1">
      <c r="A24" s="94" t="s">
        <v>57</v>
      </c>
      <c r="B24" s="93">
        <f aca="true" t="shared" si="7" ref="B24:G24">SUM(B22:B23)</f>
        <v>568</v>
      </c>
      <c r="C24" s="51">
        <f t="shared" si="7"/>
        <v>488</v>
      </c>
      <c r="D24" s="51">
        <f t="shared" si="7"/>
        <v>482</v>
      </c>
      <c r="E24" s="51">
        <f t="shared" si="7"/>
        <v>387</v>
      </c>
      <c r="F24" s="66">
        <f t="shared" si="7"/>
        <v>1925</v>
      </c>
      <c r="G24" s="65">
        <f t="shared" si="7"/>
        <v>406</v>
      </c>
      <c r="H24" s="156">
        <f t="shared" si="1"/>
        <v>-0.2852112676056338</v>
      </c>
      <c r="I24" s="125"/>
    </row>
    <row r="25" spans="1:9" ht="12.75">
      <c r="A25" s="119" t="s">
        <v>75</v>
      </c>
      <c r="B25" s="92"/>
      <c r="C25" s="49"/>
      <c r="D25" s="49"/>
      <c r="E25" s="49"/>
      <c r="F25" s="64"/>
      <c r="G25" s="45"/>
      <c r="H25" s="129" t="str">
        <f t="shared" si="1"/>
        <v>-</v>
      </c>
      <c r="I25" s="124"/>
    </row>
    <row r="26" spans="1:9" ht="12.75">
      <c r="A26" s="174" t="s">
        <v>71</v>
      </c>
      <c r="B26" s="194">
        <v>26</v>
      </c>
      <c r="C26" s="63">
        <v>22</v>
      </c>
      <c r="D26" s="63">
        <v>23</v>
      </c>
      <c r="E26" s="63">
        <v>22</v>
      </c>
      <c r="F26" s="410">
        <f>SUM(B26:E26)</f>
        <v>93</v>
      </c>
      <c r="G26" s="145">
        <v>21</v>
      </c>
      <c r="H26" s="129">
        <f t="shared" si="1"/>
        <v>-0.19230769230769232</v>
      </c>
      <c r="I26" s="126"/>
    </row>
    <row r="27" spans="1:9" ht="13.5" thickBot="1">
      <c r="A27" s="162" t="s">
        <v>70</v>
      </c>
      <c r="B27" s="143">
        <f aca="true" t="shared" si="8" ref="B27:G27">B24-B26</f>
        <v>542</v>
      </c>
      <c r="C27" s="60">
        <f t="shared" si="8"/>
        <v>466</v>
      </c>
      <c r="D27" s="60">
        <f t="shared" si="8"/>
        <v>459</v>
      </c>
      <c r="E27" s="60">
        <f t="shared" si="8"/>
        <v>365</v>
      </c>
      <c r="F27" s="60">
        <f t="shared" si="8"/>
        <v>1832</v>
      </c>
      <c r="G27" s="143">
        <f t="shared" si="8"/>
        <v>385</v>
      </c>
      <c r="H27" s="129">
        <f t="shared" si="1"/>
        <v>-0.2896678966789668</v>
      </c>
      <c r="I27" s="131"/>
    </row>
    <row r="28" spans="1:9" ht="13.5" thickBot="1">
      <c r="A28" s="104" t="s">
        <v>58</v>
      </c>
      <c r="B28" s="210">
        <f aca="true" t="shared" si="9" ref="B28:G28">-ROUND(B14/B11,3)</f>
        <v>0.529</v>
      </c>
      <c r="C28" s="114">
        <f t="shared" si="9"/>
        <v>0.557</v>
      </c>
      <c r="D28" s="114">
        <f t="shared" si="9"/>
        <v>0.557</v>
      </c>
      <c r="E28" s="114">
        <f t="shared" si="9"/>
        <v>0.594</v>
      </c>
      <c r="F28" s="114">
        <f t="shared" si="9"/>
        <v>0.559</v>
      </c>
      <c r="G28" s="210">
        <f t="shared" si="9"/>
        <v>0.574</v>
      </c>
      <c r="H28" s="130">
        <f>IF(OR(AND(B28&lt;0,G28&gt;0),AND(B28&gt;0,G28&lt;0),B28=0,B28="-",G28="-"),"-",(G28-B28))</f>
        <v>0.04499999999999993</v>
      </c>
      <c r="I28" s="141" t="s">
        <v>47</v>
      </c>
    </row>
    <row r="29" spans="4:8" ht="12.75">
      <c r="D29" s="385"/>
      <c r="H29" s="99"/>
    </row>
    <row r="30" spans="1:86" s="7" customFormat="1" ht="45.75" customHeight="1">
      <c r="A30" s="369" t="s">
        <v>80</v>
      </c>
      <c r="B30" s="286"/>
      <c r="C30" s="287"/>
      <c r="D30" s="287"/>
      <c r="E30" s="286"/>
      <c r="F30" s="286"/>
      <c r="G30" s="286"/>
      <c r="H30" s="288"/>
      <c r="I30" s="288"/>
      <c r="J30" s="288"/>
      <c r="K30" s="286"/>
      <c r="L30" s="288"/>
      <c r="M30" s="288"/>
      <c r="N30" s="288"/>
      <c r="O30" s="287"/>
      <c r="Q30" s="288"/>
      <c r="R30" s="288"/>
      <c r="S30" s="288"/>
      <c r="T30" s="289"/>
      <c r="U30" s="288"/>
      <c r="V30" s="288"/>
      <c r="W30" s="288"/>
      <c r="X30" s="286"/>
      <c r="Y30" s="288"/>
      <c r="Z30" s="288"/>
      <c r="AA30" s="288"/>
      <c r="AB30" s="287"/>
      <c r="AD30" s="288"/>
      <c r="AE30" s="288"/>
      <c r="AF30" s="288"/>
      <c r="AG30" s="289"/>
      <c r="AH30" s="288"/>
      <c r="AI30" s="288"/>
      <c r="AJ30" s="288"/>
      <c r="AK30" s="286"/>
      <c r="AL30" s="288"/>
      <c r="AM30" s="288"/>
      <c r="AN30" s="288"/>
      <c r="AO30" s="287"/>
      <c r="AQ30" s="288"/>
      <c r="AR30" s="288"/>
      <c r="AS30" s="288"/>
      <c r="AT30" s="289"/>
      <c r="AU30" s="288"/>
      <c r="AV30" s="288"/>
      <c r="AW30" s="288"/>
      <c r="AX30" s="286"/>
      <c r="AY30" s="288"/>
      <c r="AZ30" s="288"/>
      <c r="BA30" s="288"/>
      <c r="BB30" s="287"/>
      <c r="BD30" s="288"/>
      <c r="BE30" s="288"/>
      <c r="BF30" s="288"/>
      <c r="BG30" s="289"/>
      <c r="BH30" s="288"/>
      <c r="BI30" s="288"/>
      <c r="BJ30" s="288"/>
      <c r="BK30" s="286"/>
      <c r="BL30" s="288"/>
      <c r="BM30" s="288"/>
      <c r="BN30" s="286"/>
      <c r="BO30" s="287"/>
      <c r="CB30" s="254"/>
      <c r="CC30" s="256"/>
      <c r="CD30" s="254"/>
      <c r="CE30" s="254"/>
      <c r="CF30" s="283"/>
      <c r="CG30" s="252"/>
      <c r="CH30" s="253"/>
    </row>
  </sheetData>
  <sheetProtection/>
  <printOptions/>
  <pageMargins left="0.354330708661417" right="0.354330708661417" top="0.590551181102362" bottom="0.275590551181102" header="0.31496062992126" footer="0.196850393700787"/>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J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9.140625" defaultRowHeight="12.75"/>
  <cols>
    <col min="1" max="1" width="71.00390625" style="42" bestFit="1" customWidth="1"/>
    <col min="2" max="7" width="8.7109375" style="99" customWidth="1"/>
    <col min="8" max="8" width="8.7109375" style="5" customWidth="1"/>
    <col min="9" max="9" width="1.7109375" style="5" customWidth="1"/>
    <col min="10" max="16384" width="9.140625" style="5" customWidth="1"/>
  </cols>
  <sheetData>
    <row r="1" spans="1:72" s="9" customFormat="1" ht="19.5" customHeight="1">
      <c r="A1" s="176" t="s">
        <v>137</v>
      </c>
      <c r="B1" s="19"/>
      <c r="C1" s="19"/>
      <c r="D1" s="19"/>
      <c r="E1" s="19"/>
      <c r="F1" s="19"/>
      <c r="G1" s="19"/>
      <c r="H1" s="19"/>
      <c r="I1" s="10"/>
      <c r="J1" s="19"/>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77" t="str">
        <f>'Balance Sheets'!A2</f>
        <v>By segments and quarters as of 31 March 2014</v>
      </c>
      <c r="B2" s="19"/>
      <c r="C2" s="19"/>
      <c r="D2" s="19"/>
      <c r="E2" s="19"/>
      <c r="F2" s="19"/>
      <c r="G2" s="19"/>
      <c r="H2" s="19"/>
      <c r="I2" s="10"/>
      <c r="J2" s="19"/>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78"/>
      <c r="B3" s="21"/>
      <c r="C3" s="21"/>
      <c r="D3" s="21"/>
      <c r="E3" s="21"/>
      <c r="F3" s="21"/>
      <c r="G3" s="21"/>
      <c r="H3" s="21"/>
      <c r="I3" s="8"/>
      <c r="J3" s="21"/>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7" s="42" customFormat="1" ht="18">
      <c r="A4" s="176" t="s">
        <v>61</v>
      </c>
      <c r="B4" s="97"/>
      <c r="C4" s="97"/>
      <c r="D4" s="97"/>
      <c r="E4" s="97"/>
      <c r="F4" s="97"/>
      <c r="G4" s="97"/>
    </row>
    <row r="5" spans="2:7" s="42" customFormat="1" ht="9" customHeight="1">
      <c r="B5" s="97"/>
      <c r="C5" s="97"/>
      <c r="D5" s="97"/>
      <c r="E5" s="97"/>
      <c r="F5" s="97"/>
      <c r="G5" s="97"/>
    </row>
    <row r="6" spans="1:8" ht="19.5" customHeight="1" thickBot="1">
      <c r="A6" s="98" t="s">
        <v>69</v>
      </c>
      <c r="B6" s="90" t="s">
        <v>127</v>
      </c>
      <c r="C6" s="41" t="s">
        <v>129</v>
      </c>
      <c r="D6" s="41" t="s">
        <v>130</v>
      </c>
      <c r="E6" s="41" t="s">
        <v>132</v>
      </c>
      <c r="F6" s="41">
        <v>2013</v>
      </c>
      <c r="G6" s="90" t="s">
        <v>134</v>
      </c>
      <c r="H6" s="18" t="s">
        <v>135</v>
      </c>
    </row>
    <row r="7" spans="1:8" ht="13.5" thickBot="1">
      <c r="A7" s="104" t="s">
        <v>72</v>
      </c>
      <c r="B7" s="65">
        <v>148</v>
      </c>
      <c r="C7" s="51">
        <v>132</v>
      </c>
      <c r="D7" s="51">
        <v>132</v>
      </c>
      <c r="E7" s="51">
        <v>139</v>
      </c>
      <c r="F7" s="51">
        <f aca="true" t="shared" si="0" ref="F7:F32">SUM(B7:E7)</f>
        <v>551</v>
      </c>
      <c r="G7" s="65">
        <v>139</v>
      </c>
      <c r="H7" s="156">
        <f>IF(OR(AND(B7&lt;0,G7&gt;0),AND(B7&gt;0,G7&lt;0),B7=0,B7="-",G7="-"),"-",(G7-B7)/B7)</f>
        <v>-0.060810810810810814</v>
      </c>
    </row>
    <row r="8" spans="1:8" ht="12.75">
      <c r="A8" s="46" t="s">
        <v>4</v>
      </c>
      <c r="B8" s="45">
        <v>282</v>
      </c>
      <c r="C8" s="49">
        <v>207</v>
      </c>
      <c r="D8" s="49">
        <v>202</v>
      </c>
      <c r="E8" s="49">
        <v>212</v>
      </c>
      <c r="F8" s="44">
        <f t="shared" si="0"/>
        <v>903</v>
      </c>
      <c r="G8" s="45">
        <v>208</v>
      </c>
      <c r="H8" s="129">
        <f aca="true" t="shared" si="1" ref="H8:H36">IF(OR(AND(B8&lt;0,G8&gt;0),AND(B8&gt;0,G8&lt;0),B8=0,B8="-",G8="-"),"-",(G8-B8)/B8)</f>
        <v>-0.2624113475177305</v>
      </c>
    </row>
    <row r="9" spans="1:8" ht="12.75">
      <c r="A9" s="46" t="s">
        <v>38</v>
      </c>
      <c r="B9" s="45">
        <v>9</v>
      </c>
      <c r="C9" s="49">
        <v>10</v>
      </c>
      <c r="D9" s="49">
        <v>15</v>
      </c>
      <c r="E9" s="49">
        <v>6</v>
      </c>
      <c r="F9" s="44">
        <f t="shared" si="0"/>
        <v>40</v>
      </c>
      <c r="G9" s="45">
        <v>2</v>
      </c>
      <c r="H9" s="129">
        <f t="shared" si="1"/>
        <v>-0.7777777777777778</v>
      </c>
    </row>
    <row r="10" spans="1:8" ht="12.75">
      <c r="A10" s="46" t="s">
        <v>26</v>
      </c>
      <c r="B10" s="45">
        <v>168</v>
      </c>
      <c r="C10" s="49">
        <v>175</v>
      </c>
      <c r="D10" s="49">
        <v>170</v>
      </c>
      <c r="E10" s="49">
        <v>174</v>
      </c>
      <c r="F10" s="44">
        <f t="shared" si="0"/>
        <v>687</v>
      </c>
      <c r="G10" s="45">
        <v>167</v>
      </c>
      <c r="H10" s="129">
        <f t="shared" si="1"/>
        <v>-0.005952380952380952</v>
      </c>
    </row>
    <row r="11" spans="1:8" ht="12.75">
      <c r="A11" s="68" t="s">
        <v>0</v>
      </c>
      <c r="B11" s="145">
        <v>2</v>
      </c>
      <c r="C11" s="63">
        <v>-1</v>
      </c>
      <c r="D11" s="63">
        <v>-1</v>
      </c>
      <c r="E11" s="63">
        <v>1</v>
      </c>
      <c r="F11" s="404">
        <f t="shared" si="0"/>
        <v>1</v>
      </c>
      <c r="G11" s="145">
        <v>0</v>
      </c>
      <c r="H11" s="133">
        <f t="shared" si="1"/>
        <v>-1</v>
      </c>
    </row>
    <row r="12" spans="1:8" ht="12.75">
      <c r="A12" s="108" t="s">
        <v>27</v>
      </c>
      <c r="B12" s="152">
        <f aca="true" t="shared" si="2" ref="B12:G12">SUM(B8:B11)</f>
        <v>461</v>
      </c>
      <c r="C12" s="151">
        <f t="shared" si="2"/>
        <v>391</v>
      </c>
      <c r="D12" s="151">
        <f t="shared" si="2"/>
        <v>386</v>
      </c>
      <c r="E12" s="151">
        <f t="shared" si="2"/>
        <v>393</v>
      </c>
      <c r="F12" s="151">
        <f t="shared" si="2"/>
        <v>1631</v>
      </c>
      <c r="G12" s="152">
        <f t="shared" si="2"/>
        <v>377</v>
      </c>
      <c r="H12" s="133">
        <f t="shared" si="1"/>
        <v>-0.1822125813449024</v>
      </c>
    </row>
    <row r="13" spans="1:8" ht="12.75">
      <c r="A13" s="46" t="s">
        <v>55</v>
      </c>
      <c r="B13" s="45">
        <v>-163</v>
      </c>
      <c r="C13" s="49">
        <v>-158</v>
      </c>
      <c r="D13" s="49">
        <v>-152</v>
      </c>
      <c r="E13" s="49">
        <v>-150</v>
      </c>
      <c r="F13" s="44">
        <f t="shared" si="0"/>
        <v>-623</v>
      </c>
      <c r="G13" s="45">
        <v>-144</v>
      </c>
      <c r="H13" s="129">
        <f t="shared" si="1"/>
        <v>-0.1165644171779141</v>
      </c>
    </row>
    <row r="14" spans="1:8" s="115" customFormat="1" ht="12.75">
      <c r="A14" s="71" t="s">
        <v>5</v>
      </c>
      <c r="B14" s="45">
        <v>-14</v>
      </c>
      <c r="C14" s="49">
        <v>-15</v>
      </c>
      <c r="D14" s="49">
        <v>-18</v>
      </c>
      <c r="E14" s="49">
        <v>-39</v>
      </c>
      <c r="F14" s="44">
        <f t="shared" si="0"/>
        <v>-86</v>
      </c>
      <c r="G14" s="45">
        <v>-9</v>
      </c>
      <c r="H14" s="129">
        <f t="shared" si="1"/>
        <v>-0.35714285714285715</v>
      </c>
    </row>
    <row r="15" spans="1:8" ht="12.75">
      <c r="A15" s="46" t="s">
        <v>12</v>
      </c>
      <c r="B15" s="45">
        <v>-19</v>
      </c>
      <c r="C15" s="49">
        <v>-20</v>
      </c>
      <c r="D15" s="49">
        <v>-20</v>
      </c>
      <c r="E15" s="49">
        <v>-24</v>
      </c>
      <c r="F15" s="44">
        <f>SUM(B15:E15)</f>
        <v>-83</v>
      </c>
      <c r="G15" s="45">
        <v>-16</v>
      </c>
      <c r="H15" s="129">
        <f t="shared" si="1"/>
        <v>-0.15789473684210525</v>
      </c>
    </row>
    <row r="16" spans="1:8" ht="22.5">
      <c r="A16" s="384" t="s">
        <v>146</v>
      </c>
      <c r="B16" s="45">
        <v>-303</v>
      </c>
      <c r="C16" s="49">
        <v>-338</v>
      </c>
      <c r="D16" s="49">
        <v>-326</v>
      </c>
      <c r="E16" s="49">
        <v>-328</v>
      </c>
      <c r="F16" s="44">
        <f t="shared" si="0"/>
        <v>-1295</v>
      </c>
      <c r="G16" s="45">
        <v>-296</v>
      </c>
      <c r="H16" s="129">
        <f t="shared" si="1"/>
        <v>-0.0231023102310231</v>
      </c>
    </row>
    <row r="17" spans="1:8" ht="12.75">
      <c r="A17" s="46" t="s">
        <v>14</v>
      </c>
      <c r="B17" s="45">
        <v>-112</v>
      </c>
      <c r="C17" s="49">
        <v>-131</v>
      </c>
      <c r="D17" s="49">
        <v>-126</v>
      </c>
      <c r="E17" s="49">
        <v>-124</v>
      </c>
      <c r="F17" s="44">
        <f>SUM(B17:E17)</f>
        <v>-493</v>
      </c>
      <c r="G17" s="45">
        <v>-134</v>
      </c>
      <c r="H17" s="129">
        <f t="shared" si="1"/>
        <v>0.19642857142857142</v>
      </c>
    </row>
    <row r="18" spans="1:8" ht="12.75">
      <c r="A18" s="46" t="s">
        <v>16</v>
      </c>
      <c r="B18" s="45">
        <v>-88</v>
      </c>
      <c r="C18" s="49">
        <v>-2</v>
      </c>
      <c r="D18" s="49">
        <v>26</v>
      </c>
      <c r="E18" s="49">
        <v>11</v>
      </c>
      <c r="F18" s="44">
        <f>SUM(B18:E18)</f>
        <v>-53</v>
      </c>
      <c r="G18" s="45">
        <v>0</v>
      </c>
      <c r="H18" s="129">
        <f t="shared" si="1"/>
        <v>-1</v>
      </c>
    </row>
    <row r="19" spans="1:8" ht="12.75">
      <c r="A19" s="68" t="s">
        <v>1</v>
      </c>
      <c r="B19" s="145">
        <v>-1</v>
      </c>
      <c r="C19" s="63">
        <v>-1</v>
      </c>
      <c r="D19" s="63">
        <v>0</v>
      </c>
      <c r="E19" s="63">
        <v>0</v>
      </c>
      <c r="F19" s="404">
        <f t="shared" si="0"/>
        <v>-2</v>
      </c>
      <c r="G19" s="145">
        <v>0</v>
      </c>
      <c r="H19" s="133">
        <f t="shared" si="1"/>
        <v>-1</v>
      </c>
    </row>
    <row r="20" spans="1:8" ht="13.5" thickBot="1">
      <c r="A20" s="103" t="s">
        <v>28</v>
      </c>
      <c r="B20" s="217">
        <f aca="true" t="shared" si="3" ref="B20:G20">SUM(B13:B19)</f>
        <v>-700</v>
      </c>
      <c r="C20" s="113">
        <f t="shared" si="3"/>
        <v>-665</v>
      </c>
      <c r="D20" s="113">
        <f t="shared" si="3"/>
        <v>-616</v>
      </c>
      <c r="E20" s="113">
        <f t="shared" si="3"/>
        <v>-654</v>
      </c>
      <c r="F20" s="113">
        <f t="shared" si="3"/>
        <v>-2635</v>
      </c>
      <c r="G20" s="217">
        <f t="shared" si="3"/>
        <v>-599</v>
      </c>
      <c r="H20" s="156">
        <f t="shared" si="1"/>
        <v>-0.1442857142857143</v>
      </c>
    </row>
    <row r="21" spans="1:8" ht="13.5" thickBot="1">
      <c r="A21" s="104" t="s">
        <v>65</v>
      </c>
      <c r="B21" s="65">
        <f aca="true" t="shared" si="4" ref="B21:G21">B20+B12</f>
        <v>-239</v>
      </c>
      <c r="C21" s="51">
        <f t="shared" si="4"/>
        <v>-274</v>
      </c>
      <c r="D21" s="51">
        <f t="shared" si="4"/>
        <v>-230</v>
      </c>
      <c r="E21" s="51">
        <f t="shared" si="4"/>
        <v>-261</v>
      </c>
      <c r="F21" s="51">
        <f t="shared" si="4"/>
        <v>-1004</v>
      </c>
      <c r="G21" s="65">
        <f t="shared" si="4"/>
        <v>-222</v>
      </c>
      <c r="H21" s="156">
        <f t="shared" si="1"/>
        <v>-0.07112970711297072</v>
      </c>
    </row>
    <row r="22" spans="1:8" ht="12.75">
      <c r="A22" s="46" t="s">
        <v>39</v>
      </c>
      <c r="B22" s="45">
        <v>-8</v>
      </c>
      <c r="C22" s="49">
        <v>-9</v>
      </c>
      <c r="D22" s="49">
        <v>-7</v>
      </c>
      <c r="E22" s="49">
        <v>-22</v>
      </c>
      <c r="F22" s="44">
        <f>SUM(B22:E22)</f>
        <v>-46</v>
      </c>
      <c r="G22" s="45">
        <v>-6</v>
      </c>
      <c r="H22" s="129">
        <f t="shared" si="1"/>
        <v>-0.25</v>
      </c>
    </row>
    <row r="23" spans="1:8" ht="12.75">
      <c r="A23" s="46" t="s">
        <v>8</v>
      </c>
      <c r="B23" s="45">
        <v>82</v>
      </c>
      <c r="C23" s="49">
        <v>206</v>
      </c>
      <c r="D23" s="49">
        <v>26</v>
      </c>
      <c r="E23" s="49">
        <v>32</v>
      </c>
      <c r="F23" s="44">
        <f t="shared" si="0"/>
        <v>346</v>
      </c>
      <c r="G23" s="45">
        <v>17</v>
      </c>
      <c r="H23" s="129">
        <f t="shared" si="1"/>
        <v>-0.7926829268292683</v>
      </c>
    </row>
    <row r="24" spans="1:8" ht="12.75">
      <c r="A24" s="46" t="s">
        <v>11</v>
      </c>
      <c r="B24" s="45">
        <v>-51</v>
      </c>
      <c r="C24" s="49">
        <v>-23</v>
      </c>
      <c r="D24" s="49">
        <v>-2</v>
      </c>
      <c r="E24" s="49">
        <v>-4</v>
      </c>
      <c r="F24" s="44">
        <f>SUM(B24:E24)</f>
        <v>-80</v>
      </c>
      <c r="G24" s="45">
        <v>-3</v>
      </c>
      <c r="H24" s="129">
        <f t="shared" si="1"/>
        <v>-0.9411764705882353</v>
      </c>
    </row>
    <row r="25" spans="1:8" ht="12.75">
      <c r="A25" s="46" t="s">
        <v>67</v>
      </c>
      <c r="B25" s="45">
        <v>-7</v>
      </c>
      <c r="C25" s="49">
        <v>-7</v>
      </c>
      <c r="D25" s="49">
        <v>-5</v>
      </c>
      <c r="E25" s="49">
        <v>2</v>
      </c>
      <c r="F25" s="44">
        <f t="shared" si="0"/>
        <v>-17</v>
      </c>
      <c r="G25" s="45">
        <v>-7</v>
      </c>
      <c r="H25" s="129">
        <f t="shared" si="1"/>
        <v>0</v>
      </c>
    </row>
    <row r="26" spans="1:8" ht="12.75">
      <c r="A26" s="68" t="s">
        <v>56</v>
      </c>
      <c r="B26" s="45">
        <v>-241</v>
      </c>
      <c r="C26" s="49">
        <v>-233</v>
      </c>
      <c r="D26" s="49">
        <v>-206</v>
      </c>
      <c r="E26" s="49">
        <v>-221</v>
      </c>
      <c r="F26" s="44">
        <f t="shared" si="0"/>
        <v>-901</v>
      </c>
      <c r="G26" s="45">
        <v>-204</v>
      </c>
      <c r="H26" s="129">
        <f t="shared" si="1"/>
        <v>-0.15352697095435686</v>
      </c>
    </row>
    <row r="27" spans="1:8" ht="12.75">
      <c r="A27" s="46" t="s">
        <v>46</v>
      </c>
      <c r="B27" s="45">
        <v>0</v>
      </c>
      <c r="C27" s="49">
        <v>0</v>
      </c>
      <c r="D27" s="49">
        <v>-1</v>
      </c>
      <c r="E27" s="49">
        <v>-1</v>
      </c>
      <c r="F27" s="44">
        <f t="shared" si="0"/>
        <v>-2</v>
      </c>
      <c r="G27" s="45">
        <v>1</v>
      </c>
      <c r="H27" s="129" t="str">
        <f t="shared" si="1"/>
        <v>-</v>
      </c>
    </row>
    <row r="28" spans="1:8" ht="12.75">
      <c r="A28" s="46" t="s">
        <v>147</v>
      </c>
      <c r="B28" s="45">
        <v>0</v>
      </c>
      <c r="C28" s="49">
        <v>0</v>
      </c>
      <c r="D28" s="49">
        <v>0</v>
      </c>
      <c r="E28" s="49">
        <v>0</v>
      </c>
      <c r="F28" s="44">
        <f t="shared" si="0"/>
        <v>0</v>
      </c>
      <c r="G28" s="45">
        <v>675</v>
      </c>
      <c r="H28" s="129" t="str">
        <f t="shared" si="1"/>
        <v>-</v>
      </c>
    </row>
    <row r="29" spans="1:8" ht="12.75">
      <c r="A29" s="47" t="s">
        <v>15</v>
      </c>
      <c r="B29" s="50">
        <v>-50</v>
      </c>
      <c r="C29" s="48">
        <v>-3</v>
      </c>
      <c r="D29" s="48">
        <v>-1</v>
      </c>
      <c r="E29" s="48">
        <v>-52</v>
      </c>
      <c r="F29" s="405">
        <f>SUM(B29:E29)</f>
        <v>-106</v>
      </c>
      <c r="G29" s="50">
        <v>-2</v>
      </c>
      <c r="H29" s="133">
        <f t="shared" si="1"/>
        <v>-0.96</v>
      </c>
    </row>
    <row r="30" spans="1:8" ht="13.5" thickBot="1">
      <c r="A30" s="43" t="s">
        <v>30</v>
      </c>
      <c r="B30" s="45">
        <f aca="true" t="shared" si="5" ref="B30:G30">SUM(B22:B29)</f>
        <v>-275</v>
      </c>
      <c r="C30" s="44">
        <f t="shared" si="5"/>
        <v>-69</v>
      </c>
      <c r="D30" s="44">
        <f t="shared" si="5"/>
        <v>-196</v>
      </c>
      <c r="E30" s="44">
        <f t="shared" si="5"/>
        <v>-266</v>
      </c>
      <c r="F30" s="44">
        <f t="shared" si="5"/>
        <v>-806</v>
      </c>
      <c r="G30" s="45">
        <f t="shared" si="5"/>
        <v>471</v>
      </c>
      <c r="H30" s="156" t="str">
        <f t="shared" si="1"/>
        <v>-</v>
      </c>
    </row>
    <row r="31" spans="1:8" ht="12.75">
      <c r="A31" s="223" t="s">
        <v>66</v>
      </c>
      <c r="B31" s="230">
        <f aca="true" t="shared" si="6" ref="B31:G31">B21+B30</f>
        <v>-514</v>
      </c>
      <c r="C31" s="229">
        <f t="shared" si="6"/>
        <v>-343</v>
      </c>
      <c r="D31" s="229">
        <f t="shared" si="6"/>
        <v>-426</v>
      </c>
      <c r="E31" s="229">
        <f t="shared" si="6"/>
        <v>-527</v>
      </c>
      <c r="F31" s="229">
        <f t="shared" si="6"/>
        <v>-1810</v>
      </c>
      <c r="G31" s="230">
        <f t="shared" si="6"/>
        <v>249</v>
      </c>
      <c r="H31" s="129" t="str">
        <f t="shared" si="1"/>
        <v>-</v>
      </c>
    </row>
    <row r="32" spans="1:8" s="7" customFormat="1" ht="13.5" thickBot="1">
      <c r="A32" s="68" t="s">
        <v>19</v>
      </c>
      <c r="B32" s="145">
        <v>117</v>
      </c>
      <c r="C32" s="63">
        <v>66</v>
      </c>
      <c r="D32" s="63">
        <v>119</v>
      </c>
      <c r="E32" s="63">
        <v>174</v>
      </c>
      <c r="F32" s="404">
        <f t="shared" si="0"/>
        <v>476</v>
      </c>
      <c r="G32" s="145">
        <v>-118</v>
      </c>
      <c r="H32" s="129" t="str">
        <f t="shared" si="1"/>
        <v>-</v>
      </c>
    </row>
    <row r="33" spans="1:8" ht="13.5" thickBot="1">
      <c r="A33" s="94" t="s">
        <v>62</v>
      </c>
      <c r="B33" s="65">
        <f aca="true" t="shared" si="7" ref="B33:G33">SUM(B31:B32)</f>
        <v>-397</v>
      </c>
      <c r="C33" s="51">
        <f t="shared" si="7"/>
        <v>-277</v>
      </c>
      <c r="D33" s="51">
        <f t="shared" si="7"/>
        <v>-307</v>
      </c>
      <c r="E33" s="51">
        <f t="shared" si="7"/>
        <v>-353</v>
      </c>
      <c r="F33" s="51">
        <f t="shared" si="7"/>
        <v>-1334</v>
      </c>
      <c r="G33" s="65">
        <f t="shared" si="7"/>
        <v>131</v>
      </c>
      <c r="H33" s="130" t="str">
        <f t="shared" si="1"/>
        <v>-</v>
      </c>
    </row>
    <row r="34" spans="1:8" ht="12.75">
      <c r="A34" s="119" t="s">
        <v>64</v>
      </c>
      <c r="B34" s="45"/>
      <c r="C34" s="49"/>
      <c r="D34" s="49"/>
      <c r="E34" s="49"/>
      <c r="F34" s="44"/>
      <c r="G34" s="45"/>
      <c r="H34" s="129"/>
    </row>
    <row r="35" spans="1:8" ht="12.75">
      <c r="A35" s="174" t="s">
        <v>71</v>
      </c>
      <c r="B35" s="145">
        <v>2</v>
      </c>
      <c r="C35" s="63">
        <v>0</v>
      </c>
      <c r="D35" s="63">
        <v>4</v>
      </c>
      <c r="E35" s="63">
        <v>1</v>
      </c>
      <c r="F35" s="404">
        <f>SUM(B35:E35)</f>
        <v>7</v>
      </c>
      <c r="G35" s="145">
        <v>4</v>
      </c>
      <c r="H35" s="129">
        <f t="shared" si="1"/>
        <v>1</v>
      </c>
    </row>
    <row r="36" spans="1:8" ht="13.5" thickBot="1">
      <c r="A36" s="162" t="s">
        <v>70</v>
      </c>
      <c r="B36" s="168">
        <f aca="true" t="shared" si="8" ref="B36:G36">B33-B35</f>
        <v>-399</v>
      </c>
      <c r="C36" s="167">
        <f t="shared" si="8"/>
        <v>-277</v>
      </c>
      <c r="D36" s="167">
        <f t="shared" si="8"/>
        <v>-311</v>
      </c>
      <c r="E36" s="167">
        <f t="shared" si="8"/>
        <v>-354</v>
      </c>
      <c r="F36" s="167">
        <f t="shared" si="8"/>
        <v>-1341</v>
      </c>
      <c r="G36" s="168">
        <f t="shared" si="8"/>
        <v>127</v>
      </c>
      <c r="H36" s="156" t="str">
        <f t="shared" si="1"/>
        <v>-</v>
      </c>
    </row>
    <row r="37" spans="3:8" ht="12.75">
      <c r="C37" s="6"/>
      <c r="D37" s="6"/>
      <c r="E37" s="6"/>
      <c r="F37" s="6"/>
      <c r="H37" s="99"/>
    </row>
    <row r="38" spans="1:9" s="7" customFormat="1" ht="22.5" customHeight="1">
      <c r="A38" s="370" t="s">
        <v>74</v>
      </c>
      <c r="B38" s="117"/>
      <c r="C38" s="117"/>
      <c r="D38" s="117"/>
      <c r="E38" s="117"/>
      <c r="F38" s="117"/>
      <c r="G38" s="117"/>
      <c r="I38" s="89"/>
    </row>
    <row r="39" spans="1:9" s="7" customFormat="1" ht="5.25" customHeight="1">
      <c r="A39" s="221"/>
      <c r="B39" s="117"/>
      <c r="C39" s="117"/>
      <c r="D39" s="117"/>
      <c r="E39" s="117"/>
      <c r="F39" s="117"/>
      <c r="G39" s="117"/>
      <c r="I39" s="89"/>
    </row>
    <row r="40" spans="1:88" s="7" customFormat="1" ht="45">
      <c r="A40" s="369" t="s">
        <v>80</v>
      </c>
      <c r="B40" s="286"/>
      <c r="C40" s="287"/>
      <c r="D40" s="287"/>
      <c r="E40" s="287"/>
      <c r="F40" s="287"/>
      <c r="G40" s="286"/>
      <c r="H40" s="288"/>
      <c r="I40" s="288"/>
      <c r="J40" s="288"/>
      <c r="K40" s="288"/>
      <c r="L40" s="288"/>
      <c r="M40" s="286"/>
      <c r="N40" s="288"/>
      <c r="O40" s="288"/>
      <c r="P40" s="288"/>
      <c r="Q40" s="287"/>
      <c r="S40" s="288"/>
      <c r="T40" s="288"/>
      <c r="U40" s="288"/>
      <c r="V40" s="289"/>
      <c r="W40" s="288"/>
      <c r="X40" s="288"/>
      <c r="Y40" s="288"/>
      <c r="Z40" s="286"/>
      <c r="AA40" s="288"/>
      <c r="AB40" s="288"/>
      <c r="AC40" s="288"/>
      <c r="AD40" s="287"/>
      <c r="AF40" s="288"/>
      <c r="AG40" s="288"/>
      <c r="AH40" s="288"/>
      <c r="AI40" s="289"/>
      <c r="AJ40" s="288"/>
      <c r="AK40" s="288"/>
      <c r="AL40" s="288"/>
      <c r="AM40" s="286"/>
      <c r="AN40" s="288"/>
      <c r="AO40" s="288"/>
      <c r="AP40" s="288"/>
      <c r="AQ40" s="287"/>
      <c r="AS40" s="288"/>
      <c r="AT40" s="288"/>
      <c r="AU40" s="288"/>
      <c r="AV40" s="289"/>
      <c r="AW40" s="288"/>
      <c r="AX40" s="288"/>
      <c r="AY40" s="288"/>
      <c r="AZ40" s="286"/>
      <c r="BA40" s="288"/>
      <c r="BB40" s="288"/>
      <c r="BC40" s="288"/>
      <c r="BD40" s="287"/>
      <c r="BF40" s="288"/>
      <c r="BG40" s="288"/>
      <c r="BH40" s="288"/>
      <c r="BI40" s="289"/>
      <c r="BJ40" s="288"/>
      <c r="BK40" s="288"/>
      <c r="BL40" s="288"/>
      <c r="BM40" s="286"/>
      <c r="BN40" s="288"/>
      <c r="BO40" s="288"/>
      <c r="BP40" s="286"/>
      <c r="BQ40" s="287"/>
      <c r="CD40" s="254"/>
      <c r="CE40" s="256"/>
      <c r="CF40" s="254"/>
      <c r="CG40" s="254"/>
      <c r="CH40" s="283"/>
      <c r="CI40" s="252"/>
      <c r="CJ40" s="253"/>
    </row>
  </sheetData>
  <sheetProtection/>
  <printOptions/>
  <pageMargins left="0.354330708661417" right="0.354330708661417" top="0.590551181102362" bottom="0.275590551181102" header="0.31496062992126" footer="0.196850393700787"/>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G125"/>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7109375" defaultRowHeight="12.75"/>
  <cols>
    <col min="1" max="1" width="71.7109375" style="67" bestFit="1" customWidth="1"/>
    <col min="2" max="7" width="8.7109375" style="117" customWidth="1"/>
    <col min="8" max="8" width="8.7109375" style="67" customWidth="1"/>
    <col min="9" max="9" width="1.7109375" style="7" customWidth="1"/>
    <col min="10" max="10" width="10.8515625" style="7" bestFit="1" customWidth="1"/>
    <col min="11" max="11" width="10.140625" style="7" bestFit="1" customWidth="1"/>
    <col min="12" max="12" width="11.00390625" style="7" bestFit="1" customWidth="1"/>
    <col min="13" max="15" width="10.7109375" style="7" bestFit="1" customWidth="1"/>
    <col min="16" max="16" width="12.00390625" style="7" bestFit="1" customWidth="1"/>
    <col min="17" max="17" width="15.140625" style="7" bestFit="1" customWidth="1"/>
    <col min="18" max="18" width="12.7109375" style="7" bestFit="1" customWidth="1"/>
    <col min="19" max="20" width="12.00390625" style="7" bestFit="1" customWidth="1"/>
    <col min="21" max="21" width="11.421875" style="7" customWidth="1"/>
    <col min="22" max="22" width="10.28125" style="7" bestFit="1" customWidth="1"/>
    <col min="23" max="23" width="11.421875" style="7" customWidth="1"/>
    <col min="24" max="24" width="10.8515625" style="7" bestFit="1" customWidth="1"/>
    <col min="25" max="25" width="10.421875" style="7" bestFit="1" customWidth="1"/>
    <col min="26" max="27" width="11.421875" style="7" customWidth="1"/>
    <col min="28" max="28" width="15.140625" style="7" bestFit="1" customWidth="1"/>
    <col min="29" max="32" width="12.00390625" style="7" bestFit="1" customWidth="1"/>
    <col min="33" max="33" width="13.8515625" style="7" bestFit="1" customWidth="1"/>
    <col min="34" max="34" width="11.00390625" style="7" bestFit="1" customWidth="1"/>
    <col min="35" max="35" width="10.7109375" style="7" bestFit="1" customWidth="1"/>
    <col min="36" max="49" width="12.00390625" style="7" bestFit="1" customWidth="1"/>
    <col min="50" max="50" width="13.8515625" style="7" bestFit="1" customWidth="1"/>
    <col min="51" max="51" width="10.421875" style="7" bestFit="1" customWidth="1"/>
    <col min="52" max="52" width="9.140625" style="7" customWidth="1"/>
    <col min="53" max="54" width="12.00390625" style="7" bestFit="1" customWidth="1"/>
    <col min="55" max="55" width="12.7109375" style="7" bestFit="1" customWidth="1"/>
    <col min="56" max="56" width="14.57421875" style="7" bestFit="1" customWidth="1"/>
    <col min="57" max="61" width="12.00390625" style="7" bestFit="1" customWidth="1"/>
    <col min="62" max="62" width="13.8515625" style="7" bestFit="1" customWidth="1"/>
    <col min="63" max="63" width="11.421875" style="7" customWidth="1"/>
    <col min="64" max="65" width="12.00390625" style="7" bestFit="1" customWidth="1"/>
    <col min="66" max="66" width="11.00390625" style="7" bestFit="1" customWidth="1"/>
    <col min="67" max="67" width="10.8515625" style="7" bestFit="1" customWidth="1"/>
    <col min="68" max="68" width="9.421875" style="7" bestFit="1" customWidth="1"/>
    <col min="69" max="69" width="11.00390625" style="7" bestFit="1" customWidth="1"/>
    <col min="70" max="72" width="10.7109375" style="7" bestFit="1" customWidth="1"/>
    <col min="73" max="73" width="12.00390625" style="7" bestFit="1" customWidth="1"/>
    <col min="74" max="75" width="12.7109375" style="7" bestFit="1" customWidth="1"/>
    <col min="76" max="16384" width="12.7109375" style="7" customWidth="1"/>
  </cols>
  <sheetData>
    <row r="1" spans="1:69" s="9" customFormat="1" ht="19.5" customHeight="1">
      <c r="A1" s="176" t="s">
        <v>137</v>
      </c>
      <c r="B1" s="19"/>
      <c r="G1" s="19"/>
      <c r="H1" s="191"/>
      <c r="I1" s="19"/>
      <c r="J1" s="19"/>
      <c r="K1" s="19"/>
      <c r="L1" s="19"/>
      <c r="N1" s="19"/>
      <c r="O1" s="19"/>
      <c r="P1" s="10"/>
      <c r="Q1" s="10"/>
      <c r="R1" s="19"/>
      <c r="S1" s="19"/>
      <c r="T1" s="19"/>
      <c r="U1" s="19"/>
      <c r="V1" s="19"/>
      <c r="W1" s="19"/>
      <c r="X1" s="19"/>
      <c r="Y1" s="19"/>
      <c r="Z1" s="19"/>
      <c r="AB1" s="10"/>
      <c r="AC1" s="19"/>
      <c r="AD1" s="10"/>
      <c r="AE1" s="10"/>
      <c r="AF1" s="10"/>
      <c r="AG1" s="19"/>
      <c r="AH1" s="19"/>
      <c r="AI1" s="19"/>
      <c r="AJ1" s="19"/>
      <c r="AK1" s="19"/>
      <c r="AL1" s="19"/>
      <c r="AM1" s="19"/>
      <c r="AN1" s="19"/>
      <c r="AQ1" s="10"/>
      <c r="AR1" s="19"/>
      <c r="AS1" s="10"/>
      <c r="AT1" s="10"/>
      <c r="AU1" s="10"/>
      <c r="AV1" s="19"/>
      <c r="AW1" s="19"/>
      <c r="AX1" s="19"/>
      <c r="AY1" s="19"/>
      <c r="AZ1" s="19"/>
      <c r="BA1" s="19"/>
      <c r="BB1" s="19"/>
      <c r="BC1" s="19"/>
      <c r="BE1" s="19"/>
      <c r="BF1" s="19"/>
      <c r="BG1" s="10"/>
      <c r="BH1" s="10"/>
      <c r="BI1" s="10"/>
      <c r="BJ1" s="19"/>
      <c r="BK1" s="19"/>
      <c r="BL1" s="19"/>
      <c r="BM1" s="19"/>
      <c r="BN1" s="19"/>
      <c r="BO1" s="19"/>
      <c r="BP1" s="19"/>
      <c r="BQ1" s="19"/>
    </row>
    <row r="2" spans="1:69" s="9" customFormat="1" ht="19.5" customHeight="1">
      <c r="A2" s="177" t="str">
        <f>'Balance Sheets'!A2</f>
        <v>By segments and quarters as of 31 March 2014</v>
      </c>
      <c r="B2" s="19"/>
      <c r="G2" s="19"/>
      <c r="H2" s="191"/>
      <c r="I2" s="19"/>
      <c r="J2" s="19"/>
      <c r="K2" s="19"/>
      <c r="L2" s="19"/>
      <c r="N2" s="19"/>
      <c r="O2" s="19"/>
      <c r="P2" s="10"/>
      <c r="Q2" s="10"/>
      <c r="R2" s="19"/>
      <c r="S2" s="19"/>
      <c r="T2" s="19"/>
      <c r="U2" s="19"/>
      <c r="V2" s="19"/>
      <c r="W2" s="19"/>
      <c r="X2" s="19"/>
      <c r="Y2" s="19"/>
      <c r="Z2" s="19"/>
      <c r="AB2" s="10"/>
      <c r="AC2" s="19"/>
      <c r="AD2" s="10"/>
      <c r="AE2" s="10"/>
      <c r="AF2" s="10"/>
      <c r="AG2" s="19"/>
      <c r="AH2" s="19"/>
      <c r="AI2" s="19"/>
      <c r="AJ2" s="19"/>
      <c r="AK2" s="19"/>
      <c r="AL2" s="19"/>
      <c r="AM2" s="19"/>
      <c r="AN2" s="19"/>
      <c r="AQ2" s="10"/>
      <c r="AR2" s="19"/>
      <c r="AS2" s="10"/>
      <c r="AT2" s="10"/>
      <c r="AU2" s="10"/>
      <c r="AV2" s="19"/>
      <c r="AW2" s="19"/>
      <c r="AX2" s="19"/>
      <c r="AY2" s="19"/>
      <c r="AZ2" s="19"/>
      <c r="BA2" s="19"/>
      <c r="BB2" s="19"/>
      <c r="BC2" s="19"/>
      <c r="BE2" s="19"/>
      <c r="BF2" s="19"/>
      <c r="BG2" s="10"/>
      <c r="BH2" s="10"/>
      <c r="BI2" s="10"/>
      <c r="BJ2" s="19"/>
      <c r="BK2" s="19"/>
      <c r="BL2" s="19"/>
      <c r="BM2" s="19"/>
      <c r="BN2" s="19"/>
      <c r="BO2" s="19"/>
      <c r="BP2" s="19"/>
      <c r="BQ2" s="19"/>
    </row>
    <row r="3" spans="1:69" s="14" customFormat="1" ht="12" customHeight="1">
      <c r="A3" s="178"/>
      <c r="B3" s="21"/>
      <c r="G3" s="21"/>
      <c r="H3" s="193"/>
      <c r="I3" s="21"/>
      <c r="J3" s="21"/>
      <c r="K3" s="21"/>
      <c r="L3" s="21"/>
      <c r="N3" s="21"/>
      <c r="O3" s="21"/>
      <c r="P3" s="8"/>
      <c r="Q3" s="8"/>
      <c r="R3" s="21"/>
      <c r="S3" s="21"/>
      <c r="T3" s="21"/>
      <c r="U3" s="21"/>
      <c r="V3" s="21"/>
      <c r="W3" s="21"/>
      <c r="X3" s="21"/>
      <c r="Y3" s="21"/>
      <c r="Z3" s="21"/>
      <c r="AB3" s="8"/>
      <c r="AC3" s="21"/>
      <c r="AD3" s="8"/>
      <c r="AE3" s="8"/>
      <c r="AF3" s="8"/>
      <c r="AG3" s="21"/>
      <c r="AH3" s="21"/>
      <c r="AI3" s="21"/>
      <c r="AJ3" s="21"/>
      <c r="AK3" s="21"/>
      <c r="AL3" s="21"/>
      <c r="AM3" s="21"/>
      <c r="AN3" s="21"/>
      <c r="AQ3" s="8"/>
      <c r="AR3" s="21"/>
      <c r="AS3" s="8"/>
      <c r="AT3" s="8"/>
      <c r="AU3" s="8"/>
      <c r="AV3" s="21"/>
      <c r="AW3" s="21"/>
      <c r="AX3" s="21"/>
      <c r="AY3" s="21"/>
      <c r="AZ3" s="21"/>
      <c r="BA3" s="21"/>
      <c r="BB3" s="21"/>
      <c r="BC3" s="21"/>
      <c r="BE3" s="21"/>
      <c r="BF3" s="21"/>
      <c r="BG3" s="8"/>
      <c r="BH3" s="8"/>
      <c r="BI3" s="8"/>
      <c r="BJ3" s="21"/>
      <c r="BK3" s="21"/>
      <c r="BL3" s="21"/>
      <c r="BM3" s="21"/>
      <c r="BN3" s="21"/>
      <c r="BO3" s="21"/>
      <c r="BP3" s="21"/>
      <c r="BQ3" s="21"/>
    </row>
    <row r="4" spans="1:8" s="42" customFormat="1" ht="18">
      <c r="A4" s="176" t="s">
        <v>68</v>
      </c>
      <c r="B4" s="97"/>
      <c r="C4" s="40"/>
      <c r="D4" s="40"/>
      <c r="E4" s="40"/>
      <c r="F4" s="40"/>
      <c r="G4" s="97"/>
      <c r="H4" s="154"/>
    </row>
    <row r="5" spans="2:8" s="42" customFormat="1" ht="9" customHeight="1">
      <c r="B5" s="97"/>
      <c r="C5" s="40"/>
      <c r="D5" s="40"/>
      <c r="E5" s="40"/>
      <c r="F5" s="40"/>
      <c r="G5" s="97"/>
      <c r="H5" s="154"/>
    </row>
    <row r="6" spans="1:8" s="116" customFormat="1" ht="19.5" customHeight="1" thickBot="1">
      <c r="A6" s="98" t="s">
        <v>69</v>
      </c>
      <c r="B6" s="90" t="s">
        <v>127</v>
      </c>
      <c r="C6" s="41" t="s">
        <v>129</v>
      </c>
      <c r="D6" s="41" t="s">
        <v>130</v>
      </c>
      <c r="E6" s="41" t="s">
        <v>132</v>
      </c>
      <c r="F6" s="41">
        <v>2013</v>
      </c>
      <c r="G6" s="90" t="s">
        <v>134</v>
      </c>
      <c r="H6" s="18" t="s">
        <v>135</v>
      </c>
    </row>
    <row r="7" spans="1:8" s="175" customFormat="1" ht="12.75" customHeight="1" thickBot="1">
      <c r="A7" s="166" t="s">
        <v>72</v>
      </c>
      <c r="B7" s="160">
        <v>-45</v>
      </c>
      <c r="C7" s="159">
        <v>-50</v>
      </c>
      <c r="D7" s="159">
        <v>-39</v>
      </c>
      <c r="E7" s="159">
        <v>-169</v>
      </c>
      <c r="F7" s="159">
        <f>SUM(B7:E7)</f>
        <v>-303</v>
      </c>
      <c r="G7" s="160">
        <v>-72</v>
      </c>
      <c r="H7" s="156">
        <f>IF(OR(AND(B7&lt;0,G7&gt;0),AND(B7&gt;0,G7&lt;0),B7=0,B7="-",G7="-"),"-",(G7-B7)/B7)</f>
        <v>0.6</v>
      </c>
    </row>
    <row r="8" spans="1:8" s="67" customFormat="1" ht="12.75" customHeight="1">
      <c r="A8" s="46" t="s">
        <v>3</v>
      </c>
      <c r="B8" s="394">
        <v>0</v>
      </c>
      <c r="C8" s="395">
        <v>0</v>
      </c>
      <c r="D8" s="395">
        <v>0</v>
      </c>
      <c r="E8" s="395">
        <v>0</v>
      </c>
      <c r="F8" s="44">
        <f>SUM(B8:E8)</f>
        <v>0</v>
      </c>
      <c r="G8" s="394">
        <v>0</v>
      </c>
      <c r="H8" s="129" t="str">
        <f aca="true" t="shared" si="0" ref="H8:H44">IF(OR(AND(B8&lt;0,G8&gt;0),AND(B8&gt;0,G8&lt;0),B8=0,B8="-",G8="-"),"-",(G8-B8)/B8)</f>
        <v>-</v>
      </c>
    </row>
    <row r="9" spans="1:8" s="67" customFormat="1" ht="12.75" customHeight="1">
      <c r="A9" s="43" t="s">
        <v>76</v>
      </c>
      <c r="B9" s="117"/>
      <c r="C9" s="117"/>
      <c r="D9" s="117"/>
      <c r="E9" s="117"/>
      <c r="F9" s="117"/>
      <c r="G9" s="117"/>
      <c r="H9" s="129"/>
    </row>
    <row r="10" spans="1:8" s="67" customFormat="1" ht="12.75" customHeight="1">
      <c r="A10" s="185" t="s">
        <v>4</v>
      </c>
      <c r="B10" s="45">
        <v>-90</v>
      </c>
      <c r="C10" s="49">
        <v>-105</v>
      </c>
      <c r="D10" s="49">
        <v>-95</v>
      </c>
      <c r="E10" s="49">
        <v>-96</v>
      </c>
      <c r="F10" s="44">
        <f aca="true" t="shared" si="1" ref="F10:F26">SUM(B10:E10)</f>
        <v>-386</v>
      </c>
      <c r="G10" s="45">
        <v>-83</v>
      </c>
      <c r="H10" s="129">
        <f t="shared" si="0"/>
        <v>-0.07777777777777778</v>
      </c>
    </row>
    <row r="11" spans="1:8" s="67" customFormat="1" ht="12.75" customHeight="1">
      <c r="A11" s="185" t="s">
        <v>38</v>
      </c>
      <c r="B11" s="45">
        <v>-1</v>
      </c>
      <c r="C11" s="49">
        <v>4</v>
      </c>
      <c r="D11" s="49">
        <v>-7</v>
      </c>
      <c r="E11" s="49">
        <v>-10</v>
      </c>
      <c r="F11" s="44">
        <f t="shared" si="1"/>
        <v>-14</v>
      </c>
      <c r="G11" s="45">
        <v>3</v>
      </c>
      <c r="H11" s="129" t="str">
        <f t="shared" si="0"/>
        <v>-</v>
      </c>
    </row>
    <row r="12" spans="1:8" s="67" customFormat="1" ht="12.75" customHeight="1">
      <c r="A12" s="185" t="s">
        <v>51</v>
      </c>
      <c r="B12" s="45">
        <v>-35</v>
      </c>
      <c r="C12" s="49">
        <v>0</v>
      </c>
      <c r="D12" s="49">
        <v>1</v>
      </c>
      <c r="E12" s="49">
        <v>5</v>
      </c>
      <c r="F12" s="44">
        <f t="shared" si="1"/>
        <v>-29</v>
      </c>
      <c r="G12" s="45">
        <v>-73</v>
      </c>
      <c r="H12" s="129">
        <f t="shared" si="0"/>
        <v>1.0857142857142856</v>
      </c>
    </row>
    <row r="13" spans="1:10" s="67" customFormat="1" ht="12.75" customHeight="1">
      <c r="A13" s="185" t="s">
        <v>55</v>
      </c>
      <c r="B13" s="45">
        <v>94</v>
      </c>
      <c r="C13" s="49">
        <v>90</v>
      </c>
      <c r="D13" s="49">
        <v>90</v>
      </c>
      <c r="E13" s="49">
        <v>89</v>
      </c>
      <c r="F13" s="44">
        <f t="shared" si="1"/>
        <v>363</v>
      </c>
      <c r="G13" s="45">
        <v>86</v>
      </c>
      <c r="H13" s="129">
        <f t="shared" si="0"/>
        <v>-0.0851063829787234</v>
      </c>
      <c r="J13" s="367"/>
    </row>
    <row r="14" spans="1:8" s="67" customFormat="1" ht="12.75" customHeight="1">
      <c r="A14" s="185" t="s">
        <v>52</v>
      </c>
      <c r="B14" s="394">
        <v>0</v>
      </c>
      <c r="C14" s="49">
        <v>21</v>
      </c>
      <c r="D14" s="49">
        <v>0</v>
      </c>
      <c r="E14" s="49">
        <v>23</v>
      </c>
      <c r="F14" s="44">
        <f t="shared" si="1"/>
        <v>44</v>
      </c>
      <c r="G14" s="394">
        <v>0</v>
      </c>
      <c r="H14" s="129" t="str">
        <f t="shared" si="0"/>
        <v>-</v>
      </c>
    </row>
    <row r="15" spans="1:8" s="67" customFormat="1" ht="12.75" customHeight="1">
      <c r="A15" s="186" t="s">
        <v>12</v>
      </c>
      <c r="B15" s="211">
        <v>69</v>
      </c>
      <c r="C15" s="161">
        <v>73</v>
      </c>
      <c r="D15" s="161">
        <v>78</v>
      </c>
      <c r="E15" s="161">
        <v>112</v>
      </c>
      <c r="F15" s="403">
        <f t="shared" si="1"/>
        <v>332</v>
      </c>
      <c r="G15" s="211">
        <v>81</v>
      </c>
      <c r="H15" s="133">
        <f t="shared" si="0"/>
        <v>0.17391304347826086</v>
      </c>
    </row>
    <row r="16" spans="1:8" s="67" customFormat="1" ht="12.75" customHeight="1">
      <c r="A16" s="187" t="s">
        <v>77</v>
      </c>
      <c r="B16" s="189">
        <f>SUM(B10:B15)</f>
        <v>37</v>
      </c>
      <c r="C16" s="188">
        <f>SUM(C10:C15)</f>
        <v>83</v>
      </c>
      <c r="D16" s="188">
        <f>SUM(D10:D15)</f>
        <v>67</v>
      </c>
      <c r="E16" s="188">
        <f>SUM(E10:E15)</f>
        <v>123</v>
      </c>
      <c r="F16" s="188">
        <f t="shared" si="1"/>
        <v>310</v>
      </c>
      <c r="G16" s="189">
        <f>SUM(G10:G15)</f>
        <v>14</v>
      </c>
      <c r="H16" s="129">
        <f t="shared" si="0"/>
        <v>-0.6216216216216216</v>
      </c>
    </row>
    <row r="17" spans="1:8" s="70" customFormat="1" ht="12.75" customHeight="1">
      <c r="A17" s="46" t="s">
        <v>26</v>
      </c>
      <c r="B17" s="45">
        <v>-130</v>
      </c>
      <c r="C17" s="49">
        <v>-150</v>
      </c>
      <c r="D17" s="49">
        <v>-129</v>
      </c>
      <c r="E17" s="49">
        <v>-269</v>
      </c>
      <c r="F17" s="44">
        <f t="shared" si="1"/>
        <v>-678</v>
      </c>
      <c r="G17" s="45">
        <v>-155</v>
      </c>
      <c r="H17" s="129">
        <f t="shared" si="0"/>
        <v>0.19230769230769232</v>
      </c>
    </row>
    <row r="18" spans="1:8" s="67" customFormat="1" ht="12.75" customHeight="1">
      <c r="A18" s="46" t="s">
        <v>0</v>
      </c>
      <c r="B18" s="45">
        <v>-2</v>
      </c>
      <c r="C18" s="49">
        <v>-1</v>
      </c>
      <c r="D18" s="49">
        <v>-1</v>
      </c>
      <c r="E18" s="49">
        <v>-2</v>
      </c>
      <c r="F18" s="44">
        <f t="shared" si="1"/>
        <v>-6</v>
      </c>
      <c r="G18" s="45">
        <v>-2</v>
      </c>
      <c r="H18" s="129">
        <f t="shared" si="0"/>
        <v>0</v>
      </c>
    </row>
    <row r="19" spans="1:8" s="67" customFormat="1" ht="12.75" customHeight="1">
      <c r="A19" s="46" t="s">
        <v>9</v>
      </c>
      <c r="B19" s="45">
        <v>1</v>
      </c>
      <c r="C19" s="49">
        <v>2</v>
      </c>
      <c r="D19" s="49">
        <v>2</v>
      </c>
      <c r="E19" s="49">
        <v>2</v>
      </c>
      <c r="F19" s="44">
        <f t="shared" si="1"/>
        <v>7</v>
      </c>
      <c r="G19" s="45">
        <v>-1</v>
      </c>
      <c r="H19" s="129" t="str">
        <f t="shared" si="0"/>
        <v>-</v>
      </c>
    </row>
    <row r="20" spans="1:8" s="67" customFormat="1" ht="12.75" customHeight="1">
      <c r="A20" s="46" t="s">
        <v>10</v>
      </c>
      <c r="B20" s="45">
        <v>15</v>
      </c>
      <c r="C20" s="49">
        <v>-44</v>
      </c>
      <c r="D20" s="49">
        <v>-2</v>
      </c>
      <c r="E20" s="49">
        <v>-19</v>
      </c>
      <c r="F20" s="44">
        <f t="shared" si="1"/>
        <v>-50</v>
      </c>
      <c r="G20" s="45">
        <v>-1</v>
      </c>
      <c r="H20" s="129" t="str">
        <f t="shared" si="0"/>
        <v>-</v>
      </c>
    </row>
    <row r="21" spans="1:8" s="67" customFormat="1" ht="12.75" customHeight="1">
      <c r="A21" s="46" t="s">
        <v>5</v>
      </c>
      <c r="B21" s="394">
        <v>0</v>
      </c>
      <c r="C21" s="395">
        <v>0</v>
      </c>
      <c r="D21" s="395">
        <v>0</v>
      </c>
      <c r="E21" s="395">
        <v>0</v>
      </c>
      <c r="F21" s="44">
        <f t="shared" si="1"/>
        <v>0</v>
      </c>
      <c r="G21" s="394">
        <v>0</v>
      </c>
      <c r="H21" s="129" t="str">
        <f t="shared" si="0"/>
        <v>-</v>
      </c>
    </row>
    <row r="22" spans="1:8" s="67" customFormat="1" ht="22.5">
      <c r="A22" s="384" t="s">
        <v>149</v>
      </c>
      <c r="B22" s="45">
        <v>4</v>
      </c>
      <c r="C22" s="49">
        <v>15</v>
      </c>
      <c r="D22" s="49">
        <v>-7</v>
      </c>
      <c r="E22" s="49">
        <v>-9</v>
      </c>
      <c r="F22" s="44">
        <f t="shared" si="1"/>
        <v>3</v>
      </c>
      <c r="G22" s="45">
        <v>-116</v>
      </c>
      <c r="H22" s="129" t="str">
        <f t="shared" si="0"/>
        <v>-</v>
      </c>
    </row>
    <row r="23" spans="1:8" s="72" customFormat="1" ht="12.75" customHeight="1">
      <c r="A23" s="46" t="s">
        <v>14</v>
      </c>
      <c r="B23" s="45">
        <v>54</v>
      </c>
      <c r="C23" s="49">
        <v>60</v>
      </c>
      <c r="D23" s="49">
        <v>56</v>
      </c>
      <c r="E23" s="49">
        <v>161</v>
      </c>
      <c r="F23" s="44">
        <f t="shared" si="1"/>
        <v>331</v>
      </c>
      <c r="G23" s="45">
        <v>75</v>
      </c>
      <c r="H23" s="129">
        <f t="shared" si="0"/>
        <v>0.3888888888888889</v>
      </c>
    </row>
    <row r="24" spans="1:8" s="67" customFormat="1" ht="12.75" customHeight="1">
      <c r="A24" s="46" t="s">
        <v>16</v>
      </c>
      <c r="B24" s="394">
        <v>0</v>
      </c>
      <c r="C24" s="395">
        <v>0</v>
      </c>
      <c r="D24" s="395">
        <v>0</v>
      </c>
      <c r="E24" s="395">
        <v>0</v>
      </c>
      <c r="F24" s="44">
        <f t="shared" si="1"/>
        <v>0</v>
      </c>
      <c r="G24" s="394">
        <v>0</v>
      </c>
      <c r="H24" s="129" t="str">
        <f t="shared" si="0"/>
        <v>-</v>
      </c>
    </row>
    <row r="25" spans="1:8" s="72" customFormat="1" ht="12.75" customHeight="1">
      <c r="A25" s="46" t="s">
        <v>1</v>
      </c>
      <c r="B25" s="394">
        <v>0</v>
      </c>
      <c r="C25" s="395">
        <v>0</v>
      </c>
      <c r="D25" s="395">
        <v>0</v>
      </c>
      <c r="E25" s="395">
        <v>0</v>
      </c>
      <c r="F25" s="44">
        <f t="shared" si="1"/>
        <v>0</v>
      </c>
      <c r="G25" s="394">
        <v>0</v>
      </c>
      <c r="H25" s="129" t="str">
        <f t="shared" si="0"/>
        <v>-</v>
      </c>
    </row>
    <row r="26" spans="1:8" s="74" customFormat="1" ht="12.75" customHeight="1" thickBot="1">
      <c r="A26" s="169" t="s">
        <v>40</v>
      </c>
      <c r="B26" s="160">
        <v>-17</v>
      </c>
      <c r="C26" s="170">
        <v>24</v>
      </c>
      <c r="D26" s="170">
        <v>4</v>
      </c>
      <c r="E26" s="170">
        <v>4</v>
      </c>
      <c r="F26" s="159">
        <f t="shared" si="1"/>
        <v>15</v>
      </c>
      <c r="G26" s="160">
        <v>116</v>
      </c>
      <c r="H26" s="156" t="str">
        <f t="shared" si="0"/>
        <v>-</v>
      </c>
    </row>
    <row r="27" spans="1:8" s="72" customFormat="1" ht="12.75" customHeight="1" thickBot="1">
      <c r="A27" s="166" t="s">
        <v>65</v>
      </c>
      <c r="B27" s="160">
        <f aca="true" t="shared" si="2" ref="B27:G27">SUM(B8,B16:B26)</f>
        <v>-38</v>
      </c>
      <c r="C27" s="159">
        <f t="shared" si="2"/>
        <v>-11</v>
      </c>
      <c r="D27" s="159">
        <f t="shared" si="2"/>
        <v>-10</v>
      </c>
      <c r="E27" s="159">
        <f t="shared" si="2"/>
        <v>-9</v>
      </c>
      <c r="F27" s="159">
        <f t="shared" si="2"/>
        <v>-68</v>
      </c>
      <c r="G27" s="160">
        <f t="shared" si="2"/>
        <v>-70</v>
      </c>
      <c r="H27" s="156">
        <f t="shared" si="0"/>
        <v>0.8421052631578947</v>
      </c>
    </row>
    <row r="28" spans="1:8" s="72" customFormat="1" ht="12.75" customHeight="1">
      <c r="A28" s="43" t="s">
        <v>78</v>
      </c>
      <c r="B28" s="117"/>
      <c r="C28" s="117"/>
      <c r="D28" s="117"/>
      <c r="E28" s="117"/>
      <c r="F28" s="117"/>
      <c r="G28" s="117"/>
      <c r="H28" s="129"/>
    </row>
    <row r="29" spans="1:8" s="72" customFormat="1" ht="12.75" customHeight="1">
      <c r="A29" s="190" t="s">
        <v>39</v>
      </c>
      <c r="B29" s="398">
        <v>0</v>
      </c>
      <c r="C29" s="69">
        <v>-2</v>
      </c>
      <c r="D29" s="69">
        <v>7</v>
      </c>
      <c r="E29" s="69">
        <v>12</v>
      </c>
      <c r="F29" s="150">
        <f>SUM(B29:E29)</f>
        <v>17</v>
      </c>
      <c r="G29" s="146">
        <v>-3</v>
      </c>
      <c r="H29" s="129" t="str">
        <f t="shared" si="0"/>
        <v>-</v>
      </c>
    </row>
    <row r="30" spans="1:13" s="72" customFormat="1" ht="12.75" customHeight="1">
      <c r="A30" s="190" t="s">
        <v>73</v>
      </c>
      <c r="B30" s="146">
        <v>-5</v>
      </c>
      <c r="C30" s="69">
        <v>-1</v>
      </c>
      <c r="D30" s="69">
        <v>1</v>
      </c>
      <c r="E30" s="69">
        <v>1</v>
      </c>
      <c r="F30" s="150">
        <f>SUM(B30:E30)</f>
        <v>-4</v>
      </c>
      <c r="G30" s="398">
        <v>0</v>
      </c>
      <c r="H30" s="129">
        <f t="shared" si="0"/>
        <v>-1</v>
      </c>
      <c r="M30" s="368"/>
    </row>
    <row r="31" spans="1:8" s="72" customFormat="1" ht="12.75" customHeight="1">
      <c r="A31" s="190" t="s">
        <v>54</v>
      </c>
      <c r="B31" s="398">
        <v>0</v>
      </c>
      <c r="C31" s="399">
        <v>0</v>
      </c>
      <c r="D31" s="399">
        <v>0</v>
      </c>
      <c r="E31" s="399">
        <v>0</v>
      </c>
      <c r="F31" s="150">
        <f>SUM(B31:E31)</f>
        <v>0</v>
      </c>
      <c r="G31" s="398">
        <v>0</v>
      </c>
      <c r="H31" s="133" t="str">
        <f t="shared" si="0"/>
        <v>-</v>
      </c>
    </row>
    <row r="32" spans="1:8" s="72" customFormat="1" ht="12.75" customHeight="1">
      <c r="A32" s="187" t="s">
        <v>77</v>
      </c>
      <c r="B32" s="189">
        <f aca="true" t="shared" si="3" ref="B32:G32">SUM(B29:B31)</f>
        <v>-5</v>
      </c>
      <c r="C32" s="188">
        <f t="shared" si="3"/>
        <v>-3</v>
      </c>
      <c r="D32" s="188">
        <f t="shared" si="3"/>
        <v>8</v>
      </c>
      <c r="E32" s="188">
        <f t="shared" si="3"/>
        <v>13</v>
      </c>
      <c r="F32" s="188">
        <f t="shared" si="3"/>
        <v>13</v>
      </c>
      <c r="G32" s="189">
        <f t="shared" si="3"/>
        <v>-3</v>
      </c>
      <c r="H32" s="129">
        <f t="shared" si="0"/>
        <v>-0.4</v>
      </c>
    </row>
    <row r="33" spans="1:12" s="72" customFormat="1" ht="12.75" customHeight="1">
      <c r="A33" s="46" t="s">
        <v>67</v>
      </c>
      <c r="B33" s="146">
        <v>3</v>
      </c>
      <c r="C33" s="69">
        <v>3</v>
      </c>
      <c r="D33" s="69">
        <v>1</v>
      </c>
      <c r="E33" s="69">
        <v>-5</v>
      </c>
      <c r="F33" s="150">
        <f>SUM(B33:E33)</f>
        <v>2</v>
      </c>
      <c r="G33" s="146">
        <v>2</v>
      </c>
      <c r="H33" s="129">
        <f t="shared" si="0"/>
        <v>-0.3333333333333333</v>
      </c>
      <c r="L33" s="368"/>
    </row>
    <row r="34" spans="1:8" s="72" customFormat="1" ht="12.75" customHeight="1">
      <c r="A34" s="71" t="s">
        <v>56</v>
      </c>
      <c r="B34" s="398">
        <v>0</v>
      </c>
      <c r="C34" s="399">
        <v>0</v>
      </c>
      <c r="D34" s="399">
        <v>0</v>
      </c>
      <c r="E34" s="399">
        <v>0</v>
      </c>
      <c r="F34" s="150">
        <f>SUM(B34:E34)</f>
        <v>0</v>
      </c>
      <c r="G34" s="398">
        <v>0</v>
      </c>
      <c r="H34" s="129" t="str">
        <f t="shared" si="0"/>
        <v>-</v>
      </c>
    </row>
    <row r="35" spans="1:8" s="5" customFormat="1" ht="12.75">
      <c r="A35" s="71" t="s">
        <v>46</v>
      </c>
      <c r="B35" s="398">
        <v>0</v>
      </c>
      <c r="C35" s="399">
        <v>0</v>
      </c>
      <c r="D35" s="399">
        <v>0</v>
      </c>
      <c r="E35" s="399">
        <v>0</v>
      </c>
      <c r="F35" s="150">
        <f>SUM(B35:E35)</f>
        <v>0</v>
      </c>
      <c r="G35" s="398">
        <v>0</v>
      </c>
      <c r="H35" s="129" t="str">
        <f t="shared" si="0"/>
        <v>-</v>
      </c>
    </row>
    <row r="36" spans="1:8" s="6" customFormat="1" ht="12.75">
      <c r="A36" s="46" t="s">
        <v>147</v>
      </c>
      <c r="B36" s="398">
        <v>0</v>
      </c>
      <c r="C36" s="399">
        <v>0</v>
      </c>
      <c r="D36" s="399">
        <v>0</v>
      </c>
      <c r="E36" s="399">
        <v>0</v>
      </c>
      <c r="F36" s="150">
        <f>SUM(B36:E36)</f>
        <v>0</v>
      </c>
      <c r="G36" s="398">
        <v>0</v>
      </c>
      <c r="H36" s="129" t="str">
        <f t="shared" si="0"/>
        <v>-</v>
      </c>
    </row>
    <row r="37" spans="1:8" s="74" customFormat="1" ht="12.75" customHeight="1">
      <c r="A37" s="46" t="s">
        <v>15</v>
      </c>
      <c r="B37" s="211">
        <v>21</v>
      </c>
      <c r="C37" s="161">
        <v>1</v>
      </c>
      <c r="D37" s="161">
        <v>-1</v>
      </c>
      <c r="E37" s="161">
        <v>23</v>
      </c>
      <c r="F37" s="403">
        <f>SUM(B37:E37)</f>
        <v>44</v>
      </c>
      <c r="G37" s="400">
        <v>0</v>
      </c>
      <c r="H37" s="133">
        <f t="shared" si="0"/>
        <v>-1</v>
      </c>
    </row>
    <row r="38" spans="1:8" s="74" customFormat="1" ht="12.75" customHeight="1" thickBot="1">
      <c r="A38" s="103" t="s">
        <v>30</v>
      </c>
      <c r="B38" s="160">
        <f aca="true" t="shared" si="4" ref="B38:G38">SUM(B32:B37)</f>
        <v>19</v>
      </c>
      <c r="C38" s="159">
        <f t="shared" si="4"/>
        <v>1</v>
      </c>
      <c r="D38" s="159">
        <f t="shared" si="4"/>
        <v>8</v>
      </c>
      <c r="E38" s="159">
        <f t="shared" si="4"/>
        <v>31</v>
      </c>
      <c r="F38" s="159">
        <f t="shared" si="4"/>
        <v>59</v>
      </c>
      <c r="G38" s="160">
        <f t="shared" si="4"/>
        <v>-1</v>
      </c>
      <c r="H38" s="156" t="str">
        <f t="shared" si="0"/>
        <v>-</v>
      </c>
    </row>
    <row r="39" spans="1:8" s="73" customFormat="1" ht="12.75" customHeight="1">
      <c r="A39" s="223" t="s">
        <v>84</v>
      </c>
      <c r="B39" s="228">
        <f aca="true" t="shared" si="5" ref="B39:G39">SUM(B27,B38)</f>
        <v>-19</v>
      </c>
      <c r="C39" s="227">
        <f t="shared" si="5"/>
        <v>-10</v>
      </c>
      <c r="D39" s="227">
        <f t="shared" si="5"/>
        <v>-2</v>
      </c>
      <c r="E39" s="227">
        <f t="shared" si="5"/>
        <v>22</v>
      </c>
      <c r="F39" s="227">
        <f t="shared" si="5"/>
        <v>-9</v>
      </c>
      <c r="G39" s="228">
        <f t="shared" si="5"/>
        <v>-71</v>
      </c>
      <c r="H39" s="129">
        <f t="shared" si="0"/>
        <v>2.736842105263158</v>
      </c>
    </row>
    <row r="40" spans="1:8" s="74" customFormat="1" ht="12.75" customHeight="1" thickBot="1">
      <c r="A40" s="74" t="s">
        <v>19</v>
      </c>
      <c r="B40" s="145">
        <v>4</v>
      </c>
      <c r="C40" s="63">
        <v>-1</v>
      </c>
      <c r="D40" s="63">
        <v>0</v>
      </c>
      <c r="E40" s="63">
        <v>0</v>
      </c>
      <c r="F40" s="404">
        <f>SUM(B40:E40)</f>
        <v>3</v>
      </c>
      <c r="G40" s="401">
        <v>0</v>
      </c>
      <c r="H40" s="129">
        <f t="shared" si="0"/>
        <v>-1</v>
      </c>
    </row>
    <row r="41" spans="1:8" s="74" customFormat="1" ht="12.75" customHeight="1" thickBot="1">
      <c r="A41" s="75" t="s">
        <v>62</v>
      </c>
      <c r="B41" s="30">
        <f aca="true" t="shared" si="6" ref="B41:G41">SUM(B39:B40)</f>
        <v>-15</v>
      </c>
      <c r="C41" s="78">
        <f t="shared" si="6"/>
        <v>-11</v>
      </c>
      <c r="D41" s="78">
        <f t="shared" si="6"/>
        <v>-2</v>
      </c>
      <c r="E41" s="78">
        <f t="shared" si="6"/>
        <v>22</v>
      </c>
      <c r="F41" s="78">
        <f t="shared" si="6"/>
        <v>-6</v>
      </c>
      <c r="G41" s="30">
        <f t="shared" si="6"/>
        <v>-71</v>
      </c>
      <c r="H41" s="130">
        <f t="shared" si="0"/>
        <v>3.7333333333333334</v>
      </c>
    </row>
    <row r="42" spans="1:8" ht="12.75">
      <c r="A42" s="119" t="s">
        <v>64</v>
      </c>
      <c r="B42" s="146"/>
      <c r="C42" s="150"/>
      <c r="D42" s="150"/>
      <c r="E42" s="150"/>
      <c r="F42" s="150"/>
      <c r="G42" s="146"/>
      <c r="H42" s="129" t="str">
        <f t="shared" si="0"/>
        <v>-</v>
      </c>
    </row>
    <row r="43" spans="1:8" ht="12.75">
      <c r="A43" s="174" t="s">
        <v>71</v>
      </c>
      <c r="B43" s="401">
        <v>0</v>
      </c>
      <c r="C43" s="402">
        <v>0</v>
      </c>
      <c r="D43" s="402">
        <v>0</v>
      </c>
      <c r="E43" s="402">
        <v>0</v>
      </c>
      <c r="F43" s="404">
        <f>SUM(B43:E43)</f>
        <v>0</v>
      </c>
      <c r="G43" s="401">
        <v>0</v>
      </c>
      <c r="H43" s="129" t="str">
        <f t="shared" si="0"/>
        <v>-</v>
      </c>
    </row>
    <row r="44" spans="1:8" ht="12.75" customHeight="1" thickBot="1">
      <c r="A44" s="162" t="s">
        <v>70</v>
      </c>
      <c r="B44" s="160">
        <f aca="true" t="shared" si="7" ref="B44:G44">B41-B43</f>
        <v>-15</v>
      </c>
      <c r="C44" s="159">
        <f t="shared" si="7"/>
        <v>-11</v>
      </c>
      <c r="D44" s="159">
        <f t="shared" si="7"/>
        <v>-2</v>
      </c>
      <c r="E44" s="159">
        <f t="shared" si="7"/>
        <v>22</v>
      </c>
      <c r="F44" s="159">
        <f t="shared" si="7"/>
        <v>-6</v>
      </c>
      <c r="G44" s="160">
        <f t="shared" si="7"/>
        <v>-71</v>
      </c>
      <c r="H44" s="156">
        <f t="shared" si="0"/>
        <v>3.7333333333333334</v>
      </c>
    </row>
    <row r="45" spans="1:8" s="5" customFormat="1" ht="12.75">
      <c r="A45" s="42"/>
      <c r="B45" s="99"/>
      <c r="C45" s="6"/>
      <c r="D45" s="6"/>
      <c r="E45" s="6"/>
      <c r="F45" s="6"/>
      <c r="G45" s="99"/>
      <c r="H45" s="99"/>
    </row>
    <row r="46" spans="1:8" ht="22.5" customHeight="1">
      <c r="A46" s="222" t="s">
        <v>74</v>
      </c>
      <c r="H46" s="7"/>
    </row>
    <row r="47" spans="1:8" ht="5.25" customHeight="1">
      <c r="A47" s="221"/>
      <c r="H47" s="7"/>
    </row>
    <row r="48" spans="1:85" ht="45">
      <c r="A48" s="369" t="s">
        <v>80</v>
      </c>
      <c r="B48" s="7"/>
      <c r="C48" s="286"/>
      <c r="D48" s="286"/>
      <c r="E48" s="286"/>
      <c r="F48" s="286"/>
      <c r="G48" s="7"/>
      <c r="H48" s="288"/>
      <c r="I48" s="288"/>
      <c r="J48" s="286"/>
      <c r="K48" s="288"/>
      <c r="L48" s="288"/>
      <c r="M48" s="288"/>
      <c r="N48" s="287"/>
      <c r="P48" s="288"/>
      <c r="Q48" s="288"/>
      <c r="R48" s="288"/>
      <c r="S48" s="289"/>
      <c r="T48" s="288"/>
      <c r="U48" s="288"/>
      <c r="V48" s="288"/>
      <c r="W48" s="286"/>
      <c r="X48" s="288"/>
      <c r="Y48" s="288"/>
      <c r="Z48" s="288"/>
      <c r="AA48" s="287"/>
      <c r="AC48" s="288"/>
      <c r="AD48" s="288"/>
      <c r="AE48" s="288"/>
      <c r="AF48" s="289"/>
      <c r="AG48" s="288"/>
      <c r="AH48" s="288"/>
      <c r="AI48" s="288"/>
      <c r="AJ48" s="286"/>
      <c r="AK48" s="288"/>
      <c r="AL48" s="288"/>
      <c r="AM48" s="288"/>
      <c r="AN48" s="287"/>
      <c r="AP48" s="288"/>
      <c r="AQ48" s="288"/>
      <c r="AR48" s="288"/>
      <c r="AS48" s="289"/>
      <c r="AT48" s="288"/>
      <c r="AU48" s="288"/>
      <c r="AV48" s="288"/>
      <c r="AW48" s="286"/>
      <c r="AX48" s="288"/>
      <c r="AY48" s="288"/>
      <c r="AZ48" s="288"/>
      <c r="BA48" s="287"/>
      <c r="BC48" s="288"/>
      <c r="BD48" s="288"/>
      <c r="BE48" s="288"/>
      <c r="BF48" s="289"/>
      <c r="BG48" s="288"/>
      <c r="BH48" s="288"/>
      <c r="BI48" s="288"/>
      <c r="BJ48" s="286"/>
      <c r="BK48" s="288"/>
      <c r="BL48" s="288"/>
      <c r="BM48" s="286"/>
      <c r="BN48" s="287"/>
      <c r="CA48" s="254"/>
      <c r="CB48" s="256"/>
      <c r="CC48" s="254"/>
      <c r="CD48" s="254"/>
      <c r="CE48" s="283"/>
      <c r="CF48" s="252"/>
      <c r="CG48" s="253"/>
    </row>
    <row r="49" ht="12.75" customHeight="1">
      <c r="A49" s="179"/>
    </row>
    <row r="50" ht="12.75" customHeight="1">
      <c r="A50" s="179"/>
    </row>
    <row r="51" ht="12.75" customHeight="1">
      <c r="A51" s="179"/>
    </row>
    <row r="52" ht="12.75" customHeight="1">
      <c r="A52" s="179"/>
    </row>
    <row r="53" ht="12.75" customHeight="1">
      <c r="A53" s="179"/>
    </row>
    <row r="54" ht="12.75" customHeight="1">
      <c r="A54" s="179"/>
    </row>
    <row r="55" ht="12.75" customHeight="1">
      <c r="A55" s="179"/>
    </row>
    <row r="56" ht="12.75" customHeight="1">
      <c r="A56" s="179"/>
    </row>
    <row r="57" ht="12.75" customHeight="1">
      <c r="A57" s="179"/>
    </row>
    <row r="58" ht="12.75" customHeight="1">
      <c r="A58" s="179"/>
    </row>
    <row r="59" ht="12.75" customHeight="1">
      <c r="A59" s="179"/>
    </row>
    <row r="60" ht="12.75" customHeight="1">
      <c r="A60" s="179"/>
    </row>
    <row r="61" ht="12.75" customHeight="1">
      <c r="A61" s="179"/>
    </row>
    <row r="62" ht="12.75" customHeight="1">
      <c r="A62" s="179"/>
    </row>
    <row r="63" ht="12.75" customHeight="1">
      <c r="A63" s="179"/>
    </row>
    <row r="64" ht="12.75" customHeight="1">
      <c r="A64" s="179"/>
    </row>
    <row r="65" ht="12.75" customHeight="1">
      <c r="A65" s="179"/>
    </row>
    <row r="66" ht="12.75" customHeight="1">
      <c r="A66" s="179"/>
    </row>
    <row r="67" ht="12.75" customHeight="1">
      <c r="A67" s="179"/>
    </row>
    <row r="68" ht="12.75" customHeight="1">
      <c r="A68" s="179"/>
    </row>
    <row r="69" ht="12.75" customHeight="1">
      <c r="A69" s="179"/>
    </row>
    <row r="70" ht="12.75" customHeight="1">
      <c r="A70" s="179"/>
    </row>
    <row r="71" ht="12.75" customHeight="1">
      <c r="A71" s="179"/>
    </row>
    <row r="72" ht="12.75" customHeight="1">
      <c r="A72" s="179"/>
    </row>
    <row r="73" ht="12.75" customHeight="1">
      <c r="A73" s="179"/>
    </row>
    <row r="74" ht="12.75" customHeight="1">
      <c r="A74" s="179"/>
    </row>
    <row r="75" ht="12.75" customHeight="1">
      <c r="A75" s="179"/>
    </row>
    <row r="76" ht="12.75" customHeight="1">
      <c r="A76" s="179"/>
    </row>
    <row r="77" ht="12.75" customHeight="1">
      <c r="A77" s="179"/>
    </row>
    <row r="78" ht="12.75" customHeight="1">
      <c r="A78" s="179"/>
    </row>
    <row r="79" ht="12.75" customHeight="1">
      <c r="A79" s="179"/>
    </row>
    <row r="80" ht="12.75" customHeight="1">
      <c r="A80" s="179"/>
    </row>
    <row r="81" ht="12.75" customHeight="1">
      <c r="A81" s="179"/>
    </row>
    <row r="82" ht="12.75" customHeight="1">
      <c r="A82" s="179"/>
    </row>
    <row r="83" ht="12.75" customHeight="1">
      <c r="A83" s="179"/>
    </row>
    <row r="84" ht="12.75" customHeight="1">
      <c r="A84" s="179"/>
    </row>
    <row r="85" ht="12.75" customHeight="1">
      <c r="A85" s="179"/>
    </row>
    <row r="86" ht="12.75" customHeight="1">
      <c r="A86" s="179"/>
    </row>
    <row r="87" ht="12.75" customHeight="1">
      <c r="A87" s="179"/>
    </row>
    <row r="88" ht="12.75" customHeight="1">
      <c r="A88" s="179"/>
    </row>
    <row r="89" ht="12.75" customHeight="1">
      <c r="A89" s="179"/>
    </row>
    <row r="90" ht="12.75" customHeight="1">
      <c r="A90" s="179"/>
    </row>
    <row r="91" ht="12.75" customHeight="1">
      <c r="A91" s="179"/>
    </row>
    <row r="92" ht="12.75" customHeight="1">
      <c r="A92" s="179"/>
    </row>
    <row r="93" ht="12.75" customHeight="1">
      <c r="A93" s="179"/>
    </row>
    <row r="94" ht="12.75" customHeight="1">
      <c r="A94" s="179"/>
    </row>
    <row r="95" ht="12.75" customHeight="1">
      <c r="A95" s="179"/>
    </row>
    <row r="96" ht="12.75" customHeight="1">
      <c r="A96" s="179"/>
    </row>
    <row r="97" ht="12.75" customHeight="1">
      <c r="A97" s="179"/>
    </row>
    <row r="98" ht="12.75" customHeight="1">
      <c r="A98" s="179"/>
    </row>
    <row r="99" ht="12.75" customHeight="1">
      <c r="A99" s="179"/>
    </row>
    <row r="100" ht="12.75" customHeight="1">
      <c r="A100" s="179"/>
    </row>
    <row r="101" ht="12.75" customHeight="1">
      <c r="A101" s="179"/>
    </row>
    <row r="102" ht="12.75">
      <c r="A102" s="179"/>
    </row>
    <row r="103" ht="12.75">
      <c r="A103" s="179"/>
    </row>
    <row r="104" ht="12.75">
      <c r="A104" s="179"/>
    </row>
    <row r="105" ht="12.75">
      <c r="A105" s="179"/>
    </row>
    <row r="106" ht="12.75">
      <c r="A106" s="179"/>
    </row>
    <row r="107" ht="12.75">
      <c r="A107" s="179"/>
    </row>
    <row r="108" ht="12.75">
      <c r="A108" s="179"/>
    </row>
    <row r="109" ht="12.75">
      <c r="A109" s="179"/>
    </row>
    <row r="110" ht="12.75">
      <c r="A110" s="179"/>
    </row>
    <row r="111" ht="12.75">
      <c r="A111" s="179"/>
    </row>
    <row r="112" ht="12.75">
      <c r="A112" s="179"/>
    </row>
    <row r="113" ht="12.75">
      <c r="A113" s="179"/>
    </row>
    <row r="114" ht="12.75">
      <c r="A114" s="179"/>
    </row>
    <row r="115" ht="12.75">
      <c r="A115" s="179"/>
    </row>
    <row r="116" ht="12.75">
      <c r="A116" s="179"/>
    </row>
    <row r="117" ht="12.75">
      <c r="A117" s="179"/>
    </row>
    <row r="118" ht="12.75">
      <c r="A118" s="179"/>
    </row>
    <row r="119" ht="12.75">
      <c r="A119" s="179"/>
    </row>
    <row r="120" ht="12.75">
      <c r="A120" s="179"/>
    </row>
    <row r="121" ht="12.75">
      <c r="A121" s="179"/>
    </row>
    <row r="122" ht="12.75">
      <c r="A122" s="179"/>
    </row>
    <row r="123" ht="12.75">
      <c r="A123" s="179"/>
    </row>
    <row r="124" ht="12.75">
      <c r="A124" s="179"/>
    </row>
    <row r="125" ht="12.75">
      <c r="A125" s="179"/>
    </row>
  </sheetData>
  <sheetProtection/>
  <printOptions/>
  <pageMargins left="0.35433070866141736" right="0.35433070866141736"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Apitzsch, Areefa (Allianz SE)</dc:creator>
  <cp:keywords/>
  <dc:description/>
  <cp:lastModifiedBy>Allianz</cp:lastModifiedBy>
  <cp:lastPrinted>2014-05-13T11:36:54Z</cp:lastPrinted>
  <dcterms:created xsi:type="dcterms:W3CDTF">2004-03-15T17:34:35Z</dcterms:created>
  <dcterms:modified xsi:type="dcterms:W3CDTF">2015-11-06T09:48:36Z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